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png" ContentType="image/png"/>
  <Default Extension="xml" ContentType="application/xml"/>
  <Override PartName="/xl/charts/chart1.xml" ContentType="application/vnd.openxmlformats-officedocument.drawingml.char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workbook.xml" ContentType="application/vnd.openxmlformats-officedocument.spreadsheetml.sheet.main+xml"/>
  <Override PartName="/xl/worksheets/sheet3.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Target="xl/workbook.xml" Type="http://schemas.openxmlformats.org/officeDocument/2006/relationships/officeDocument" Id="rId1"/></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heetId="1" name="Calculator" state="visible" r:id="rId3"/>
    <sheet sheetId="2" name="PaymentSchedule" state="visible" r:id="rId4"/>
    <sheet sheetId="3" name="Order" state="hidden" r:id="rId5"/>
  </sheets>
  <definedNames>
    <definedName name="Print_Area" localSheetId="0">Calculator!$T$68:$Z$122</definedName>
    <definedName name="creditor_table">Calculator!$U$74:$X$84</definedName>
    <definedName name="strategy">Calculator!$V$90</definedName>
    <definedName name="Print_Titles" localSheetId="1">PaymentSchedule!$BJ$399:$LE$400</definedName>
  </definedNames>
  <calcPr/>
</workbook>
</file>

<file path=xl/comments1.xml><?xml version="1.0" encoding="utf-8"?>
<comments xmlns="http://schemas.openxmlformats.org/spreadsheetml/2006/main">
  <authors>
    <author/>
  </authors>
  <commentList>
    <comment ref="B4" authorId="0">
      <text>
        <t xml:space="preserve">Date:
Record the date that you entered your creditor information. This is for your own information, and the first payment in the Payment Schedule will be the 1st of the following month.  The Payment Schedule assumes that all payments are made on the first day of the month. This is probably not really the case, because many creditors bill at different times of the month.</t>
      </text>
    </comment>
    <comment ref="B7" authorId="0">
      <text>
        <t xml:space="preserve">Creditor:
Enter an abbreviated name for the creditor.</t>
      </text>
    </comment>
    <comment ref="C7" authorId="0">
      <text>
        <t xml:space="preserve">Current Balance
This is the amount you currently need to pay off.</t>
      </text>
    </comment>
    <comment ref="D7" authorId="0">
      <text>
        <t xml:space="preserve">Annual Interest Rate:
Unless you know otherwise, enter the APR (Annual Percentage Rate). Most credit card rates will fluxuate over time, and can be affected by late payments and other factors, but this calculator just assumes a fixed rate.</t>
      </text>
    </comment>
    <comment ref="E7" authorId="0">
      <text>
        <t xml:space="preserve">Payment:
This is either your current minimum payment, or the amount you want to pay each month. You should verify your balance and minimum payment with your lending institution. It is possible that your rate and your minimum payment will change over time. This calculator assumes that the rate does not change.
Red Error Indication: If the cell shows a RED background, then that means that the Payment is less than the interest-only payment, and you need to increase the Payment. If the payment is less than the minimum required payment, you could end up paying extra fees and your interest rate might increase as a penalty. If the payment is not enough to cover the interest, then the interest is added to the balance (negative amortization) in the payment schedule. This may or may not be how your actual loan works.</t>
      </text>
    </comment>
    <comment ref="F7" authorId="0">
      <text>
        <t xml:space="preserve">Custom Criteria:
You can enter formulas or values in this column to control the order in which the debts are paid (e.g. the Term, or the numeric order you wish to pay the debts, etc.) In the STRATEGY dropdown box, you would then choose "Custom - Highest First", or "Custom - Lowest First".</t>
      </text>
    </comment>
    <comment ref="G7" authorId="0">
      <text>
        <t xml:space="preserve">Current Interest-Only Payment:
For your info, this column calculates the interest-only payment, based on the current balance and interest rate. Anything less than this amount will result in negative amortization in the payment schedule (interest added to the balance).</t>
      </text>
    </comment>
    <comment ref="B20" authorId="0">
      <text>
        <t xml:space="preserve">Monthly Payment:
Enter the amount that you can set aside each month to pay off your debt. The amount should be greater than the sum of the individual payments. This calculator assumes fixed payments (except for the snowball), fixed rates, no late fees, no additional charges, and no other fees. Part of the monthly payment will go towards paying the interest due, and the other part will go towards reducing the balance(s).
Check Your Budget - To pay off your debts as soon as possible, choose the largest monthly payment that fits within your budget.</t>
      </text>
    </comment>
    <comment ref="B21" authorId="0">
      <text>
        <t xml:space="preserve">Initial Snowball, Extra Payment, or Accelerator Margin:
This is the amount of money you have left over after making all the other necessary payments. It is calculated as the Monthly Payment minus the total monthly payments from the creditor table.</t>
      </text>
    </comment>
  </commentList>
</comments>
</file>

<file path=xl/comments2.xml><?xml version="1.0" encoding="utf-8"?>
<comments xmlns="http://schemas.openxmlformats.org/spreadsheetml/2006/main">
  <authors>
    <author/>
  </authors>
  <commentList>
    <comment ref="C19" authorId="0">
      <text>
        <t xml:space="preserve">Snowball:
This column represents the extra payment above and beyond your normal monthly payments. When a loan is fully paid, that loan's monthly payment is added the snowball and used to pay off the next loan, and so on.</t>
      </text>
    </comment>
    <comment ref="D19" authorId="0">
      <text>
        <t xml:space="preserve">Additional Snowball Amount:
To pay more than just the Snowball amount for a specific month, include the amount in this column. It will be added to the normal Snowball amount for just that month.</t>
      </text>
    </comment>
    <comment ref="BA21" authorId="0">
      <text>
        <t xml:space="preserve">Different formula than previous column</t>
      </text>
    </comment>
  </commentList>
</comments>
</file>

<file path=xl/sharedStrings.xml><?xml version="1.0" encoding="utf-8"?>
<sst xmlns="http://schemas.openxmlformats.org/spreadsheetml/2006/main">
  <si>
    <t>Debt Reduction Calculator</t>
  </si>
  <si>
    <t>Strategies</t>
  </si>
  <si>
    <t>Snowball (Lowest Balance First)</t>
  </si>
  <si>
    <t>Avalanche (Highest Interest First)</t>
  </si>
  <si>
    <t>Balance Date:</t>
  </si>
  <si>
    <t>Order Entered In Table</t>
  </si>
  <si>
    <t>No Snowball</t>
  </si>
  <si>
    <t>Creditor Information Table</t>
  </si>
  <si>
    <t>Custom - Highest First</t>
  </si>
  <si>
    <t>Row</t>
  </si>
  <si>
    <t>Creditor</t>
  </si>
  <si>
    <t>Balance</t>
  </si>
  <si>
    <t>Rate</t>
  </si>
  <si>
    <t>Payment</t>
  </si>
  <si>
    <t>Custom</t>
  </si>
  <si>
    <t>Interest-only</t>
  </si>
  <si>
    <t>Custom - Lowest First</t>
  </si>
  <si>
    <t>Card #1</t>
  </si>
  <si>
    <t>Auto Loan #1</t>
  </si>
  <si>
    <t>Getting Started: Visit the web page and watch the demo video.</t>
  </si>
  <si>
    <t>Auto Loan #2</t>
  </si>
  <si>
    <t>Card #2</t>
  </si>
  <si>
    <t>Note: It is not possible to insert more rows to increase the number of creditors.</t>
  </si>
  <si>
    <t>Student Loan #1</t>
  </si>
  <si>
    <t>For more creditors, you can get the extended version.</t>
  </si>
  <si>
    <t>Lowest Balance First: Gives you the benefit of the snowball effect, but you may</t>
  </si>
  <si>
    <t>pay more interest in the end than Highest Interest First. The main benefit of this</t>
  </si>
  <si>
    <t>approach is the psychological effect of seeing the number of debts disappear</t>
  </si>
  <si>
    <t>more quickly.</t>
  </si>
  <si>
    <t>Totals:</t>
  </si>
  <si>
    <t>Highest Interest First: This strategy results in the lowest total interest, but </t>
  </si>
  <si>
    <t>Monthly Payment </t>
  </si>
  <si>
    <t>depending on the balance of your higher interest loans, it may take you longer</t>
  </si>
  <si>
    <t>Initial Snowball</t>
  </si>
  <si>
    <t>to see your first loan/debt completely paid off. If the difference in the total</t>
  </si>
  <si>
    <t>interest is not significant, than you may get more satisfaction from the Lowest</t>
  </si>
  <si>
    <t>Strategy:</t>
  </si>
  <si>
    <t>Balance First method.</t>
  </si>
  <si>
    <t>Creditors in</t>
  </si>
  <si>
    <t>Original</t>
  </si>
  <si>
    <t>Total Interest</t>
  </si>
  <si>
    <t>Months to</t>
  </si>
  <si>
    <t>Month Paid</t>
  </si>
  <si>
    <t>Order Entered in the Table: You can use the sort feature (Data&gt;Sort) to</t>
  </si>
  <si>
    <t>Chosen Order</t>
  </si>
  <si>
    <t>Balance</t>
  </si>
  <si>
    <t>Paid</t>
  </si>
  <si>
    <t>Pay Off</t>
  </si>
  <si>
    <t>Off</t>
  </si>
  <si>
    <t>choose how you want the snowball effect to work. For example, if you want </t>
  </si>
  <si>
    <t>to use a combination of Lowest Balance First AND Highest Interest First, then</t>
  </si>
  <si>
    <t>Auto Loan #1</t>
  </si>
  <si>
    <t>first select the creditor information table (B7:F17), then go to Data&gt;Sort, and </t>
  </si>
  <si>
    <t>Auto Loan #2</t>
  </si>
  <si>
    <t>sort by Balance:Ascending and Rate:Descending (or vice versa).</t>
  </si>
  <si>
    <t>Card #2</t>
  </si>
  <si>
    <t>Student Loan #1</t>
  </si>
  <si>
    <t>Warning: If you are careful, you can rearrange the order of the entries in the</t>
  </si>
  <si>
    <t>creditor table by copying or cutting and pasting, but if you insert a row above</t>
  </si>
  <si>
    <t>row 1 or after row 10, the formulas will be messed up.</t>
  </si>
  <si>
    <t>No Snowball: Select this option if you want to see how long it will take to pay</t>
  </si>
  <si>
    <t>off the debts without maintaining a constant monthly payment. In some cases, </t>
  </si>
  <si>
    <t>Total Interest Paid: </t>
  </si>
  <si>
    <t>(Lower is Better)</t>
  </si>
  <si>
    <t>you may find it will take more than 30 years (resulting in errors in the spreadsheet).</t>
  </si>
  <si>
    <t>Results are only estimates</t>
  </si>
  <si>
    <t>Custom-Highest or Custom-Lowest: You can manually control the order the </t>
  </si>
  <si>
    <t>debts are paid by entering numbers or formulas in the Custom column. For example,</t>
  </si>
  <si>
    <t>if you enter the values 1,2,3,5,4 then rows 4 and 5 will be swapped. You can enter</t>
  </si>
  <si>
    <t>[42]</t>
  </si>
  <si>
    <t>your own formulas as well, whatever they might be.</t>
  </si>
  <si>
    <t>Minimum Payments: This calculator does not provide the option of making only</t>
  </si>
  <si>
    <t>the minimum monthly payments on credit cards or lines of credit. See tip #3 below.</t>
  </si>
  <si>
    <t>Tip 1: If you want to use the Lowest Balance First method and you have two debts that</t>
  </si>
  <si>
    <t>are close to the same balance but have very different interest rates, you may </t>
  </si>
  <si>
    <t>see a substantial reduction in the total interest paid if you change the order of</t>
  </si>
  <si>
    <t>the two entries so that you pay the higher rate first. In that case, try using the </t>
  </si>
  <si>
    <t>Order Entered in the Table strategy.</t>
  </si>
  <si>
    <t>Tip 2: Like Tip 1, if you want to use the Highest Interest Rate method, and you </t>
  </si>
  <si>
    <t>have two debts with similar rates but very different balances, you may want to </t>
  </si>
  <si>
    <t>change the order so that you pay off the lower balance first. This may make very </t>
  </si>
  <si>
    <t>little difference in the total interest, but it can make you feel better faster.</t>
  </si>
  <si>
    <t>Tip 3: Update the Creditor Information Table every few months. Your minimum </t>
  </si>
  <si>
    <t>payments may change over time as the balance in your accounts change, or if your</t>
  </si>
  <si>
    <t>interest rate changes. You may be able to further reduce your overall interest and</t>
  </si>
  <si>
    <t>reduce the time to pay off your debts, by re-adjusting your minimum payments</t>
  </si>
  <si>
    <t>every few months. This would mean starting over with a fresh template, entering</t>
  </si>
  <si>
    <t>the new Balance Date, and updating the Creditor Information Table.</t>
  </si>
  <si>
    <t>Tip 4: Snowflaking is a popular term for making occasional extra payments</t>
  </si>
  <si>
    <t>above the normal monthly payment. You can add debt "snowflakes" in the</t>
  </si>
  <si>
    <t>PaymentSchedule worksheet.</t>
  </si>
  <si>
    <t>Debt Snowball Payment Schedule</t>
  </si>
  <si>
    <t>Strategy:</t>
  </si>
  <si>
    <t>Monthly Payment:</t>
  </si>
  <si>
    <t>Creditor:</t>
  </si>
  <si>
    <t>Balance:</t>
  </si>
  <si>
    <t>Rate:</t>
  </si>
  <si>
    <t>Base Payment:</t>
  </si>
  <si>
    <t>Months to Pay Off:</t>
  </si>
  <si>
    <t>Month Paid Off:</t>
  </si>
  <si>
    <t>Total Interest:</t>
  </si>
  <si>
    <t>Error Code:</t>
  </si>
  <si>
    <t>Total Interest:</t>
  </si>
  <si>
    <t>Monthly Payments</t>
  </si>
  <si>
    <t>Balance AFTER Payment</t>
  </si>
  <si>
    <t>Interest</t>
  </si>
  <si>
    <t>Payment Before Snowball</t>
  </si>
  <si>
    <t>Extra Payment</t>
  </si>
  <si>
    <t>No.</t>
  </si>
  <si>
    <t>Month</t>
  </si>
  <si>
    <t>Snowball</t>
  </si>
  <si>
    <t>Additional</t>
  </si>
  <si>
    <t>END BALANCE</t>
  </si>
  <si>
    <t>TOTAL</t>
  </si>
  <si>
    <t>TOTAL</t>
  </si>
  <si>
    <t>Order of Payments</t>
  </si>
  <si>
    <t>© 2007 Vertex42.com</t>
  </si>
  <si>
    <t>This worksheet is used to rank and order the debts according to either minimum balance or highest interest rate.</t>
  </si>
  <si>
    <t>The purpose for using this method is to avoid VBA macros and allow the use of the drop-down boxes for the strategy.</t>
  </si>
  <si>
    <t>Original List</t>
  </si>
  <si>
    <t>Column</t>
  </si>
  <si>
    <t>Creditor</t>
  </si>
  <si>
    <t>Auto Loan #1</t>
  </si>
  <si>
    <t>Auto Loan #2</t>
  </si>
  <si>
    <t>Card #2</t>
  </si>
  <si>
    <t>Student Loan #1</t>
  </si>
  <si>
    <t>Balance</t>
  </si>
  <si>
    <t>Percent</t>
  </si>
  <si>
    <t>Custom</t>
  </si>
  <si>
    <t>Include</t>
  </si>
  <si>
    <t>Length of Array:</t>
  </si>
  <si>
    <t>Truncated List</t>
  </si>
  <si>
    <t>Column</t>
  </si>
  <si>
    <t>Creditor</t>
  </si>
  <si>
    <t>Balance</t>
  </si>
  <si>
    <t>Percent</t>
  </si>
  <si>
    <t>Custom</t>
  </si>
  <si>
    <t>Length of Array:</t>
  </si>
  <si>
    <t>RANK Min Bal</t>
  </si>
  <si>
    <t>RANK High Perc</t>
  </si>
  <si>
    <t>RANK Custom-Highest1st</t>
  </si>
  <si>
    <t>RANK Custom-Lowest1st</t>
  </si>
  <si>
    <t>Minimum BALANCE First</t>
  </si>
  <si>
    <t>Order</t>
  </si>
  <si>
    <t>Column</t>
  </si>
  <si>
    <t>Rank</t>
  </si>
  <si>
    <t>Sorted Trunc Columns:</t>
  </si>
  <si>
    <t>Sorted Orig Columns:</t>
  </si>
  <si>
    <t>Sorted Ranks</t>
  </si>
  <si>
    <t># of Same Rank</t>
  </si>
  <si>
    <t>First</t>
  </si>
  <si>
    <t>Position of First</t>
  </si>
  <si>
    <t>Percent</t>
  </si>
  <si>
    <t>Relative %Rank</t>
  </si>
  <si>
    <t>Relative Sorted Column</t>
  </si>
  <si>
    <t>Highest INTEREST First</t>
  </si>
  <si>
    <t>Order</t>
  </si>
  <si>
    <t>Column Index</t>
  </si>
  <si>
    <t>Rank</t>
  </si>
  <si>
    <t>Sorted Trunc Columns:</t>
  </si>
  <si>
    <t>Sorted Orig Columns:</t>
  </si>
  <si>
    <t>Custom - Highest First</t>
  </si>
  <si>
    <t>Order</t>
  </si>
  <si>
    <t>Column Index</t>
  </si>
  <si>
    <t>Rank</t>
  </si>
  <si>
    <t>Sorted Trunc Columns:</t>
  </si>
  <si>
    <t>Sorted Orig Columns:</t>
  </si>
  <si>
    <t>Custom - Lowest First</t>
  </si>
  <si>
    <t>Order</t>
  </si>
  <si>
    <t>Column Index</t>
  </si>
  <si>
    <t>Rank</t>
  </si>
  <si>
    <t>Sorted Trunc Columns:</t>
  </si>
  <si>
    <t>Sorted Orig Columns:</t>
  </si>
  <si>
    <t>Sorted Columns:</t>
  </si>
</sst>
</file>

<file path=xl/styles.xml><?xml version="1.0" encoding="utf-8"?>
<styleSheet xmlns="http://schemas.openxmlformats.org/spreadsheetml/2006/main" xmlns:x14ac="http://schemas.microsoft.com/office/spreadsheetml/2009/9/ac" xmlns:mc="http://schemas.openxmlformats.org/markup-compatibility/2006">
  <numFmts count="20">
    <numFmt numFmtId="164" formatCode="_(* #,##0.00_);_(* \(#,##0.00\);_(* &quot;-&quot;??_);_(@_)"/>
    <numFmt numFmtId="165" formatCode="_(* #,##0.00_);_(* \(#,##0.00\);_(* &quot;-&quot;??_);_(@_)"/>
    <numFmt numFmtId="166" formatCode="_(* #,##0.00_);_(* \(#,##0.00\);_(* &quot;-&quot;??_);_(@_)"/>
    <numFmt numFmtId="167" formatCode="_(* #,##0.00_);_(* \(#,##0.00\);_(* &quot;-&quot;??_);_(@_)"/>
    <numFmt numFmtId="168" formatCode="_(* #,##0.00_);_(* \(#,##0.00\);_(* &quot;-&quot;??_);_(@_)"/>
    <numFmt numFmtId="169" formatCode="0;\-0;* &quot;-&quot;??"/>
    <numFmt numFmtId="170" formatCode="[$-409]mmm\-yy"/>
    <numFmt numFmtId="171" formatCode="_(* #,##0.00_);_(* \(#,##0.00\);_(* &quot;-&quot;??_);_(@_)"/>
    <numFmt numFmtId="172" formatCode="0.00%;\-0.00%;_(* &quot;-&quot;??_)"/>
    <numFmt numFmtId="173" formatCode="_(* #,##0.00_);_(* \(#,##0.00\);_(* &quot;-&quot;??_);_(@_)"/>
    <numFmt numFmtId="174" formatCode="0;\-0;* &quot;-&quot;??"/>
    <numFmt numFmtId="175" formatCode="[$-409]mmm\-yy"/>
    <numFmt numFmtId="176" formatCode="_(&quot;$&quot;* #,##0.00_);_(&quot;$&quot;* \(#,##0.00\);_(&quot;$&quot;* &quot;-&quot;??_);_(@_)"/>
    <numFmt numFmtId="177" formatCode="[$-409]mmm\-yy"/>
    <numFmt numFmtId="178" formatCode="[$-409]mmm\-yy"/>
    <numFmt numFmtId="179" formatCode="0.00;\-0.00;* &quot;-&quot;??"/>
    <numFmt numFmtId="180" formatCode="0.00;\-0.00;* &quot;-&quot;??"/>
    <numFmt numFmtId="181" formatCode="0.00;\-0.00;* &quot;-&quot;??"/>
    <numFmt numFmtId="182" formatCode="0.00;\-0.00;* &quot;-&quot;??"/>
    <numFmt numFmtId="183" formatCode="0.00;\-0.00;* &quot;-&quot;??"/>
  </numFmts>
  <fonts count="114">
    <font>
      <sz val="10.0"/>
      <name val="Arial"/>
    </font>
    <font>
      <b/>
      <sz val="18.0"/>
      <name val="Tahoma"/>
    </font>
    <font>
      <sz val="10.0"/>
      <name val="Tahoma"/>
    </font>
    <font>
      <sz val="10.0"/>
      <name val="Tahoma"/>
    </font>
    <font>
      <b/>
      <sz val="10.0"/>
      <name val="Tahoma"/>
    </font>
    <font>
      <sz val="10.0"/>
      <color rgb="FFFFFFFF"/>
      <name val="Tahoma"/>
    </font>
    <font>
      <u/>
      <sz val="8.0"/>
      <color rgb="FF0000FF"/>
      <name val="Tahoma"/>
    </font>
    <font>
      <sz val="10.0"/>
      <name val="Tahoma"/>
    </font>
    <font>
      <i/>
      <sz val="10.0"/>
      <name val="Tahoma"/>
    </font>
    <font>
      <sz val="10.0"/>
      <name val="Tahoma"/>
    </font>
    <font>
      <b/>
      <sz val="10.0"/>
      <name val="Tahoma"/>
    </font>
    <font>
      <b/>
      <sz val="10.0"/>
      <name val="Tahoma"/>
    </font>
    <font>
      <b/>
      <sz val="10.0"/>
      <name val="Tahoma"/>
    </font>
    <font>
      <sz val="10.0"/>
      <name val="Tahoma"/>
    </font>
    <font>
      <sz val="10.0"/>
      <name val="Tahoma"/>
    </font>
    <font>
      <sz val="10.0"/>
      <name val="Tahoma"/>
    </font>
    <font>
      <b/>
      <sz val="10.0"/>
      <color rgb="FFFFFFFF"/>
      <name val="Tahoma"/>
    </font>
    <font>
      <b/>
      <sz val="10.0"/>
      <color rgb="FFFFFFFF"/>
      <name val="Tahoma"/>
    </font>
    <font>
      <i/>
      <sz val="8.0"/>
      <name val="Tahoma"/>
    </font>
    <font>
      <u/>
      <sz val="10.0"/>
      <color rgb="FF0000FF"/>
      <name val="Tahoma"/>
    </font>
    <font>
      <sz val="10.0"/>
      <name val="Tahoma"/>
    </font>
    <font>
      <sz val="10.0"/>
      <name val="Tahoma"/>
    </font>
    <font>
      <sz val="10.0"/>
      <name val="Tahoma"/>
    </font>
    <font>
      <sz val="10.0"/>
      <name val="Tahoma"/>
    </font>
    <font>
      <sz val="10.0"/>
      <name val="Tahoma"/>
    </font>
    <font>
      <sz val="8.0"/>
      <name val="Tahoma"/>
    </font>
    <font>
      <b/>
      <i/>
      <sz val="10.0"/>
      <name val="Tahoma"/>
    </font>
    <font>
      <sz val="10.0"/>
      <name val="Tahoma"/>
    </font>
    <font>
      <sz val="10.0"/>
      <name val="Tahoma"/>
    </font>
    <font>
      <sz val="10.0"/>
      <name val="Tahoma"/>
    </font>
    <font>
      <b/>
      <sz val="10.0"/>
      <name val="Tahoma"/>
    </font>
    <font>
      <sz val="10.0"/>
      <name val="Tahoma"/>
    </font>
    <font>
      <sz val="8.0"/>
      <name val="Tahoma"/>
    </font>
    <font>
      <b/>
      <sz val="12.0"/>
      <name val="Tahoma"/>
    </font>
    <font>
      <b/>
      <sz val="12.0"/>
      <name val="Tahoma"/>
    </font>
    <font>
      <b/>
      <sz val="11.0"/>
      <name val="Tahoma"/>
    </font>
    <font>
      <i/>
      <sz val="10.0"/>
      <color rgb="FFFF0000"/>
      <name val="Tahoma"/>
    </font>
    <font>
      <b/>
      <sz val="11.0"/>
      <name val="Tahoma"/>
    </font>
    <font>
      <sz val="10.0"/>
      <name val="Tahoma"/>
    </font>
    <font>
      <sz val="10.0"/>
      <name val="Tahoma"/>
    </font>
    <font>
      <sz val="10.0"/>
      <name val="Tahoma"/>
    </font>
    <font>
      <sz val="10.0"/>
      <name val="Tahoma"/>
    </font>
    <font>
      <sz val="10.0"/>
      <name val="Tahoma"/>
    </font>
    <font>
      <sz val="10.0"/>
      <color rgb="FFFF0000"/>
      <name val="Tahoma"/>
    </font>
    <font>
      <b/>
      <sz val="11.0"/>
      <name val="Tahoma"/>
    </font>
    <font>
      <b/>
      <sz val="11.0"/>
      <name val="Tahoma"/>
    </font>
    <font>
      <sz val="10.0"/>
      <name val="Tahoma"/>
    </font>
    <font>
      <i/>
      <sz val="8.0"/>
      <name val="Tahoma"/>
    </font>
    <font>
      <sz val="8.0"/>
      <color rgb="FFFFFFFF"/>
      <name val="Tahoma"/>
    </font>
    <font>
      <sz val="10.0"/>
      <name val="Tahoma"/>
    </font>
    <font>
      <b/>
      <sz val="14.0"/>
      <name val="Tahoma"/>
    </font>
    <font>
      <sz val="10.0"/>
      <name val="Tahoma"/>
    </font>
    <font>
      <u/>
      <sz val="8.0"/>
      <color rgb="FF0000FF"/>
      <name val="Tahoma"/>
    </font>
    <font>
      <sz val="12.0"/>
      <name val="Tahoma"/>
    </font>
    <font>
      <sz val="12.0"/>
      <name val="Tahoma"/>
    </font>
    <font>
      <b/>
      <sz val="12.0"/>
      <name val="Tahoma"/>
    </font>
    <font>
      <b/>
      <sz val="12.0"/>
      <name val="Tahoma"/>
    </font>
    <font>
      <b/>
      <sz val="10.0"/>
      <name val="Tahoma"/>
    </font>
    <font>
      <sz val="10.0"/>
      <name val="Tahoma"/>
    </font>
    <font>
      <sz val="10.0"/>
      <name val="Tahoma"/>
    </font>
    <font>
      <sz val="8.0"/>
      <name val="Arial narrow"/>
    </font>
    <font>
      <b/>
      <sz val="10.0"/>
      <name val="Tahoma"/>
    </font>
    <font>
      <sz val="10.0"/>
      <name val="Tahoma"/>
    </font>
    <font>
      <sz val="10.0"/>
      <name val="Tahoma"/>
    </font>
    <font>
      <sz val="8.0"/>
      <name val="Tahoma"/>
    </font>
    <font>
      <b/>
      <sz val="10.0"/>
      <name val="Tahoma"/>
    </font>
    <font>
      <sz val="10.0"/>
      <name val="Tahoma"/>
    </font>
    <font>
      <sz val="10.0"/>
      <name val="Tahoma"/>
    </font>
    <font>
      <sz val="8.0"/>
      <name val="Tahoma"/>
    </font>
    <font>
      <b/>
      <sz val="10.0"/>
      <name val="Tahoma"/>
    </font>
    <font>
      <sz val="10.0"/>
      <name val="Tahoma"/>
    </font>
    <font>
      <sz val="10.0"/>
      <name val="Tahoma"/>
    </font>
    <font>
      <sz val="8.0"/>
      <name val="Tahoma"/>
    </font>
    <font>
      <sz val="10.0"/>
      <name val="Tahoma"/>
    </font>
    <font>
      <sz val="10.0"/>
      <name val="Tahoma"/>
    </font>
    <font>
      <b/>
      <sz val="6.0"/>
      <color rgb="FFDE3018"/>
      <name val="Tahoma"/>
    </font>
    <font>
      <b/>
      <sz val="12.0"/>
      <name val="Tahoma"/>
    </font>
    <font>
      <sz val="8.0"/>
      <name val="Tahoma"/>
    </font>
    <font>
      <sz val="8.0"/>
      <name val="Arial narrow"/>
    </font>
    <font>
      <b/>
      <sz val="8.0"/>
      <name val="Arial narrow"/>
    </font>
    <font>
      <sz val="8.0"/>
      <name val="Arial narrow"/>
    </font>
    <font>
      <b/>
      <sz val="8.0"/>
      <name val="Arial narrow"/>
    </font>
    <font>
      <sz val="8.0"/>
      <name val="Tahoma"/>
    </font>
    <font>
      <b/>
      <sz val="8.0"/>
      <name val="Tahoma"/>
    </font>
    <font>
      <sz val="8.0"/>
      <name val="Tahoma"/>
    </font>
    <font>
      <sz val="8.0"/>
      <name val="Tahoma"/>
    </font>
    <font>
      <sz val="8.0"/>
      <name val="Tahoma"/>
    </font>
    <font>
      <sz val="8.0"/>
      <name val="Tahoma"/>
    </font>
    <font>
      <sz val="8.0"/>
      <name val="Tahoma"/>
    </font>
    <font>
      <sz val="8.0"/>
      <name val="Tahoma"/>
    </font>
    <font>
      <sz val="10.0"/>
      <name val="Tahoma"/>
    </font>
    <font>
      <sz val="8.0"/>
      <name val="Tahoma"/>
    </font>
    <font>
      <sz val="8.0"/>
      <name val="Tahoma"/>
    </font>
    <font>
      <sz val="8.0"/>
      <name val="Tahoma"/>
    </font>
    <font>
      <b/>
      <sz val="12.0"/>
      <name val="Tahoma"/>
    </font>
    <font>
      <sz val="10.0"/>
      <name val="Tahoma"/>
    </font>
    <font>
      <sz val="10.0"/>
      <name val="Tahoma"/>
    </font>
    <font>
      <sz val="10.0"/>
      <name val="Tahoma"/>
    </font>
    <font>
      <sz val="10.0"/>
      <name val="Tahoma"/>
    </font>
    <font>
      <sz val="10.0"/>
      <name val="Tahoma"/>
    </font>
    <font>
      <sz val="10.0"/>
      <name val="Tahoma"/>
    </font>
    <font>
      <sz val="10.0"/>
      <name val="Tahoma"/>
    </font>
    <font>
      <b/>
      <sz val="10.0"/>
      <name val="Tahoma"/>
    </font>
    <font>
      <sz val="10.0"/>
      <name val="Tahoma"/>
    </font>
    <font>
      <b/>
      <sz val="10.0"/>
      <name val="Tahoma"/>
    </font>
    <font>
      <sz val="10.0"/>
      <name val="Tahoma"/>
    </font>
    <font>
      <b/>
      <sz val="10.0"/>
      <name val="Tahoma"/>
    </font>
    <font>
      <sz val="10.0"/>
      <name val="Tahoma"/>
    </font>
    <font>
      <sz val="10.0"/>
      <name val="Tahoma"/>
    </font>
    <font>
      <sz val="10.0"/>
      <name val="Tahoma"/>
    </font>
    <font>
      <sz val="10.0"/>
      <name val="Tahoma"/>
    </font>
    <font>
      <sz val="10.0"/>
      <name val="Tahoma"/>
    </font>
    <font>
      <b/>
      <sz val="10.0"/>
      <name val="Tahoma"/>
    </font>
    <font>
      <sz val="10.0"/>
      <name val="Tahoma"/>
    </font>
  </fonts>
  <fills count="13">
    <fill>
      <patternFill patternType="none"/>
    </fill>
    <fill>
      <patternFill patternType="lightGray"/>
    </fill>
    <fill>
      <patternFill patternType="none"/>
    </fill>
    <fill>
      <patternFill patternType="solid">
        <fgColor rgb="FFE4F3E6"/>
        <bgColor rgb="FFE4F3E6"/>
      </patternFill>
    </fill>
    <fill>
      <patternFill patternType="solid">
        <fgColor rgb="FFFFFFFF"/>
        <bgColor rgb="FFFFFFFF"/>
      </patternFill>
    </fill>
    <fill>
      <patternFill patternType="solid">
        <fgColor rgb="FFBCE1BF"/>
        <bgColor rgb="FFBCE1BF"/>
      </patternFill>
    </fill>
    <fill>
      <patternFill patternType="solid">
        <fgColor rgb="FFEAEAEA"/>
        <bgColor rgb="FFEAEAEA"/>
      </patternFill>
    </fill>
    <fill>
      <patternFill patternType="solid">
        <fgColor rgb="FFF2F2F2"/>
        <bgColor rgb="FFF2F2F2"/>
      </patternFill>
    </fill>
    <fill>
      <patternFill patternType="solid">
        <fgColor rgb="FFFFFFCC"/>
        <bgColor rgb="FFFFFFCC"/>
      </patternFill>
    </fill>
    <fill>
      <patternFill patternType="solid">
        <fgColor rgb="FFF3E4F2"/>
        <bgColor rgb="FFF3E4F2"/>
      </patternFill>
    </fill>
    <fill>
      <patternFill patternType="solid">
        <fgColor rgb="FFD6F4D9"/>
        <bgColor rgb="FFD6F4D9"/>
      </patternFill>
    </fill>
    <fill>
      <patternFill patternType="solid">
        <fgColor rgb="FFDFE9FD"/>
        <bgColor rgb="FFDFE9FD"/>
      </patternFill>
    </fill>
    <fill>
      <patternFill patternType="solid">
        <fgColor rgb="FFFAC8D7"/>
        <bgColor rgb="FFFAC8D7"/>
      </patternFill>
    </fill>
  </fills>
  <borders count="86">
    <border>
      <left/>
      <right/>
      <top/>
      <bottom/>
      <diagonal/>
    </border>
    <border>
      <left/>
      <right/>
      <top/>
      <bottom style="thin">
        <color rgb="FF000000"/>
      </bottom>
    </border>
    <border>
      <left/>
      <right/>
      <top/>
      <bottom style="thin">
        <color rgb="FF000000"/>
      </bottom>
    </border>
    <border>
      <left/>
      <right/>
      <top/>
      <bottom/>
    </border>
    <border>
      <left/>
      <right/>
      <top/>
      <bottom/>
    </border>
    <border>
      <left/>
      <right/>
      <top/>
      <bottom/>
    </border>
    <border>
      <left/>
      <right/>
      <top/>
      <bottom/>
    </border>
    <border>
      <left style="thin">
        <color rgb="FFB2B2B2"/>
      </left>
      <right style="thin">
        <color rgb="FFB2B2B2"/>
      </right>
      <top style="thin">
        <color rgb="FFB2B2B2"/>
      </top>
      <bottom style="thin">
        <color rgb="FFB2B2B2"/>
      </bottom>
    </border>
    <border>
      <left/>
      <right/>
      <top/>
      <bottom/>
    </border>
    <border>
      <left/>
      <right/>
      <top/>
      <bottom/>
    </border>
    <border>
      <left/>
      <right/>
      <top/>
      <bottom/>
    </border>
    <border>
      <left/>
      <right/>
      <top/>
      <bottom/>
    </border>
    <border>
      <left/>
      <right/>
      <top/>
      <bottom/>
    </border>
    <border>
      <left/>
      <right/>
      <top/>
      <bottom/>
    </border>
    <border>
      <left style="thin">
        <color rgb="FFB2B2B2"/>
      </left>
      <right style="thin">
        <color rgb="FFB2B2B2"/>
      </right>
      <top style="thin">
        <color rgb="FFB2B2B2"/>
      </top>
      <bottom style="thin">
        <color rgb="FFB2B2B2"/>
      </bottom>
    </border>
    <border>
      <left style="thin">
        <color rgb="FFB2B2B2"/>
      </left>
      <right style="thin">
        <color rgb="FFB2B2B2"/>
      </right>
      <top style="thin">
        <color rgb="FFB2B2B2"/>
      </top>
      <bottom style="thin">
        <color rgb="FFB2B2B2"/>
      </bottom>
    </border>
    <border>
      <left style="thin">
        <color rgb="FFB2B2B2"/>
      </left>
      <right style="thin">
        <color rgb="FFB2B2B2"/>
      </right>
      <top style="thin">
        <color rgb="FFB2B2B2"/>
      </top>
      <bottom style="thin">
        <color rgb="FFB2B2B2"/>
      </bottom>
    </border>
    <border>
      <left style="thin">
        <color rgb="FFB2B2B2"/>
      </left>
      <right style="thin">
        <color rgb="FFB2B2B2"/>
      </right>
      <top style="thin">
        <color rgb="FFB2B2B2"/>
      </top>
      <bottom style="thin">
        <color rgb="FFB2B2B2"/>
      </bottom>
    </border>
    <border>
      <left/>
      <right/>
      <top/>
      <bottom/>
    </border>
    <border>
      <left style="thin">
        <color rgb="FFB2B2B2"/>
      </left>
      <right style="thin">
        <color rgb="FFB2B2B2"/>
      </right>
      <top style="thin">
        <color rgb="FFB2B2B2"/>
      </top>
      <bottom style="thin">
        <color rgb="FFB2B2B2"/>
      </bottom>
    </border>
    <border>
      <left style="thin">
        <color rgb="FFB2B2B2"/>
      </left>
      <right style="thin">
        <color rgb="FFB2B2B2"/>
      </right>
      <top style="thin">
        <color rgb="FFB2B2B2"/>
      </top>
      <bottom style="thin">
        <color rgb="FFB2B2B2"/>
      </bottom>
    </border>
    <border>
      <left style="thin">
        <color rgb="FFB2B2B2"/>
      </left>
      <right style="thin">
        <color rgb="FFB2B2B2"/>
      </right>
      <top style="thin">
        <color rgb="FFB2B2B2"/>
      </top>
      <bottom style="thin">
        <color rgb="FFB2B2B2"/>
      </bottom>
    </border>
    <border>
      <left/>
      <right/>
      <top/>
      <bottom/>
    </border>
    <border>
      <left/>
      <right/>
      <top/>
      <bottom/>
    </border>
    <border>
      <left/>
      <right/>
      <top/>
      <bottom/>
    </border>
    <border>
      <left/>
      <right/>
      <top/>
      <bottom/>
    </border>
    <border>
      <left/>
      <right/>
      <top/>
      <bottom/>
    </border>
    <border>
      <left style="thin">
        <color rgb="FFB2B2B2"/>
      </left>
      <right style="thin">
        <color rgb="FFB2B2B2"/>
      </right>
      <top style="thin">
        <color rgb="FFB2B2B2"/>
      </top>
      <bottom style="thin">
        <color rgb="FFB2B2B2"/>
      </bottom>
    </border>
    <border>
      <left/>
      <right/>
      <top/>
      <bottom/>
    </border>
    <border>
      <left/>
      <right/>
      <top/>
      <bottom/>
    </border>
    <border>
      <left/>
      <right/>
      <top/>
      <bottom/>
    </border>
    <border>
      <left style="thin">
        <color rgb="FFB2B2B2"/>
      </left>
      <right style="thin">
        <color rgb="FFB2B2B2"/>
      </right>
      <top style="thin">
        <color rgb="FFB2B2B2"/>
      </top>
      <bottom style="thin">
        <color rgb="FFB2B2B2"/>
      </bottom>
    </border>
    <border>
      <left style="thin">
        <color rgb="FFB2B2B2"/>
      </left>
      <right style="thin">
        <color rgb="FFB2B2B2"/>
      </right>
      <top style="thin">
        <color rgb="FFB2B2B2"/>
      </top>
      <bottom style="thin">
        <color rgb="FFB2B2B2"/>
      </bottom>
    </border>
    <border>
      <left style="thin">
        <color rgb="FFB2B2B2"/>
      </left>
      <right style="thin">
        <color rgb="FFB2B2B2"/>
      </right>
      <top style="thin">
        <color rgb="FFB2B2B2"/>
      </top>
      <bottom style="thin">
        <color rgb="FFB2B2B2"/>
      </bottom>
    </border>
    <border>
      <left style="thin">
        <color rgb="FFB2B2B2"/>
      </left>
      <right style="thin">
        <color rgb="FFB2B2B2"/>
      </right>
      <top style="thin">
        <color rgb="FFB2B2B2"/>
      </top>
      <bottom style="thin">
        <color rgb="FFB2B2B2"/>
      </bottom>
    </border>
    <border>
      <left/>
      <right/>
      <top/>
      <bottom/>
    </border>
    <border>
      <left/>
      <right/>
      <top/>
      <bottom/>
    </border>
    <border>
      <left/>
      <right/>
      <top/>
      <bottom/>
    </border>
    <border>
      <left/>
      <right/>
      <top/>
      <bottom/>
    </border>
    <border>
      <left/>
      <right/>
      <top/>
      <bottom/>
    </border>
    <border>
      <left/>
      <right/>
      <top/>
      <bottom/>
    </border>
    <border>
      <left/>
      <right/>
      <top/>
      <bottom/>
    </border>
    <border>
      <left/>
      <right/>
      <top/>
      <bottom/>
    </border>
    <border>
      <left/>
      <right/>
      <top/>
      <bottom/>
    </border>
    <border>
      <left/>
      <right/>
      <top/>
      <bottom style="medium">
        <color rgb="FF000000"/>
      </bottom>
    </border>
    <border>
      <left/>
      <right/>
      <top/>
      <bottom style="medium">
        <color rgb="FF000000"/>
      </bottom>
    </border>
    <border>
      <left/>
      <right/>
      <top/>
      <bottom style="medium">
        <color rgb="FF000000"/>
      </bottom>
    </border>
    <border>
      <left/>
      <right/>
      <top/>
      <bottom style="medium">
        <color rgb="FF000000"/>
      </bottom>
    </border>
    <border>
      <left/>
      <right/>
      <top style="medium">
        <color rgb="FF000000"/>
      </top>
      <bottom style="thin">
        <color rgb="FFB2B2B2"/>
      </bottom>
    </border>
    <border>
      <left/>
      <right/>
      <top style="medium">
        <color rgb="FF000000"/>
      </top>
      <bottom style="thin">
        <color rgb="FFB2B2B2"/>
      </bottom>
    </border>
    <border>
      <left/>
      <right/>
      <top style="medium">
        <color rgb="FF000000"/>
      </top>
      <bottom style="thin">
        <color rgb="FFB2B2B2"/>
      </bottom>
    </border>
    <border>
      <left/>
      <right/>
      <top style="medium">
        <color rgb="FF000000"/>
      </top>
      <bottom style="thin">
        <color rgb="FFB2B2B2"/>
      </bottom>
    </border>
    <border>
      <left/>
      <right/>
      <top/>
      <bottom style="thin">
        <color rgb="FFB2B2B2"/>
      </bottom>
    </border>
    <border>
      <left/>
      <right/>
      <top/>
      <bottom style="thin">
        <color rgb="FFB2B2B2"/>
      </bottom>
    </border>
    <border>
      <left/>
      <right/>
      <top/>
      <bottom style="thin">
        <color rgb="FFB2B2B2"/>
      </bottom>
    </border>
    <border>
      <left/>
      <right/>
      <top/>
      <bottom style="thin">
        <color rgb="FFB2B2B2"/>
      </bottom>
    </border>
    <border>
      <left/>
      <right/>
      <top style="thin">
        <color rgb="FFB2B2B2"/>
      </top>
      <bottom style="thin">
        <color rgb="FFB2B2B2"/>
      </bottom>
    </border>
    <border>
      <left/>
      <right/>
      <top style="thin">
        <color rgb="FFB2B2B2"/>
      </top>
      <bottom style="thin">
        <color rgb="FFB2B2B2"/>
      </bottom>
    </border>
    <border>
      <left/>
      <right/>
      <top style="thin">
        <color rgb="FFB2B2B2"/>
      </top>
      <bottom style="thin">
        <color rgb="FFB2B2B2"/>
      </bottom>
    </border>
    <border>
      <left/>
      <right/>
      <top style="thin">
        <color rgb="FFB2B2B2"/>
      </top>
      <bottom style="thin">
        <color rgb="FFB2B2B2"/>
      </bottom>
    </border>
    <border>
      <left/>
      <right/>
      <top style="thin">
        <color rgb="FFB2B2B2"/>
      </top>
      <bottom style="thin">
        <color rgb="FFB2B2B2"/>
      </bottom>
    </border>
    <border>
      <left/>
      <right/>
      <top style="thin">
        <color rgb="FFB2B2B2"/>
      </top>
      <bottom style="thin">
        <color rgb="FFB2B2B2"/>
      </bottom>
    </border>
    <border>
      <left/>
      <right/>
      <top style="thin">
        <color rgb="FFB2B2B2"/>
      </top>
      <bottom style="thin">
        <color rgb="FFB2B2B2"/>
      </bottom>
    </border>
    <border>
      <left/>
      <right/>
      <top/>
      <bottom style="medium">
        <color rgb="FF000000"/>
      </bottom>
    </border>
    <border>
      <left/>
      <right/>
      <top/>
      <bottom style="medium">
        <color rgb="FF000000"/>
      </bottom>
    </border>
    <border>
      <left/>
      <right/>
      <top/>
      <bottom style="medium">
        <color rgb="FF000000"/>
      </bottom>
    </border>
    <border>
      <left/>
      <right/>
      <top/>
      <bottom style="medium">
        <color rgb="FF000000"/>
      </bottom>
    </border>
    <border>
      <left/>
      <right/>
      <top/>
      <bottom style="medium">
        <color rgb="FF000000"/>
      </bottom>
    </border>
    <border>
      <left/>
      <right/>
      <top/>
      <bottom/>
    </border>
    <border>
      <left/>
      <right/>
      <top/>
      <bottom/>
    </border>
    <border>
      <left/>
      <right/>
      <top/>
      <bottom/>
    </border>
    <border>
      <left/>
      <right/>
      <top/>
      <bottom/>
    </border>
    <border>
      <left/>
      <right/>
      <top/>
      <bottom/>
    </border>
    <border>
      <left/>
      <right/>
      <top style="thin">
        <color rgb="FF000000"/>
      </top>
      <bottom/>
    </border>
    <border>
      <left/>
      <right/>
      <top/>
      <bottom style="thin">
        <color rgb="FF000000"/>
      </bottom>
    </border>
    <border>
      <left/>
      <right/>
      <top style="thin">
        <color rgb="FF000000"/>
      </top>
      <bottom style="thin">
        <color rgb="FF000000"/>
      </bottom>
    </border>
    <border>
      <left/>
      <right/>
      <top/>
      <bottom/>
    </border>
    <border>
      <left/>
      <right/>
      <top/>
      <bottom/>
    </border>
    <border>
      <left/>
      <right/>
      <top/>
      <bottom/>
    </border>
    <border>
      <left/>
      <right/>
      <top/>
      <bottom/>
    </border>
    <border>
      <left/>
      <right/>
      <top/>
      <bottom/>
    </border>
    <border>
      <left/>
      <right/>
      <top/>
      <bottom/>
    </border>
    <border>
      <left/>
      <right/>
      <top/>
      <bottom/>
    </border>
    <border>
      <left/>
      <right/>
      <top/>
      <bottom/>
    </border>
    <border>
      <left/>
      <right/>
      <top/>
      <bottom/>
    </border>
    <border>
      <left/>
      <right/>
      <top/>
      <bottom/>
    </border>
  </borders>
  <cellStyleXfs count="1">
    <xf fillId="0" numFmtId="0" borderId="0" fontId="0"/>
  </cellStyleXfs>
  <cellXfs count="114">
    <xf fillId="0" numFmtId="0" borderId="0" fontId="0"/>
    <xf applyBorder="1" applyAlignment="1" fillId="2" xfId="0" numFmtId="0" borderId="1" applyFont="1" fontId="1">
      <alignment vertical="center"/>
    </xf>
    <xf applyBorder="1" fillId="2" xfId="0" numFmtId="0" borderId="2" applyFont="1" fontId="2"/>
    <xf fillId="2" xfId="0" numFmtId="0" borderId="3" applyFont="1" fontId="3"/>
    <xf fillId="2" xfId="0" numFmtId="0" borderId="3" applyFont="1" fontId="4"/>
    <xf fillId="2" xfId="0" numFmtId="0" borderId="3" applyFont="1" fontId="5"/>
    <xf applyBorder="1" fillId="3" xfId="0" numFmtId="0" borderId="4" applyFont="1" fontId="6" applyFill="1"/>
    <xf applyBorder="1" fillId="3" xfId="0" numFmtId="0" borderId="5" applyFont="1" fontId="7"/>
    <xf fillId="2" xfId="0" numFmtId="0" borderId="3" applyFont="1" fontId="8"/>
    <xf applyAlignment="1" fillId="2" xfId="0" numFmtId="0" borderId="3" applyFont="1" fontId="9">
      <alignment vertical="top" wrapText="1"/>
    </xf>
    <xf applyBorder="1" applyAlignment="1" fillId="3" xfId="0" numFmtId="0" borderId="6" applyFont="1" fontId="10">
      <alignment vertical="center" horizontal="right"/>
    </xf>
    <xf applyBorder="1" applyAlignment="1" fillId="4" xfId="0" numFmtId="14" borderId="7" applyFont="1" fontId="11" applyNumberFormat="1" applyFill="1">
      <alignment vertical="center" horizontal="right"/>
    </xf>
    <xf applyBorder="1" fillId="3" xfId="0" numFmtId="0" borderId="8" applyFont="1" fontId="12"/>
    <xf applyBorder="1" applyAlignment="1" fillId="3" xfId="0" numFmtId="0" borderId="9" applyFont="1" fontId="13">
      <alignment horizontal="right"/>
    </xf>
    <xf applyBorder="1" fillId="3" xfId="0" numFmtId="2" borderId="10" applyFont="1" fontId="14" applyNumberFormat="1"/>
    <xf applyBorder="1" applyAlignment="1" fillId="3" xfId="0" numFmtId="0" borderId="11" applyFont="1" fontId="15">
      <alignment horizontal="center"/>
    </xf>
    <xf applyAlignment="1" fillId="2" xfId="0" numFmtId="0" borderId="3" applyFont="1" fontId="16">
      <alignment horizontal="center"/>
    </xf>
    <xf applyAlignment="1" fillId="2" xfId="0" numFmtId="0" borderId="3" applyFont="1" fontId="17">
      <alignment horizontal="center" wrapText="1"/>
    </xf>
    <xf applyBorder="1" applyAlignment="1" fillId="3" xfId="0" numFmtId="0" borderId="12" applyFont="1" fontId="18">
      <alignment horizontal="right"/>
    </xf>
    <xf applyAlignment="1" fillId="2" xfId="0" numFmtId="0" borderId="3" applyFont="1" fontId="19">
      <alignment horizontal="center"/>
    </xf>
    <xf applyBorder="1" applyAlignment="1" fillId="3" xfId="0" numFmtId="0" borderId="13" applyFont="1" fontId="20">
      <alignment horizontal="center"/>
    </xf>
    <xf applyBorder="1" fillId="2" xfId="0" numFmtId="49" borderId="14" applyFont="1" fontId="21" applyNumberFormat="1"/>
    <xf applyBorder="1" applyAlignment="1" fillId="2" xfId="0" numFmtId="164" borderId="15" applyFont="1" fontId="22" applyNumberFormat="1">
      <alignment/>
    </xf>
    <xf applyBorder="1" applyAlignment="1" fillId="2" xfId="0" numFmtId="10" borderId="16" applyFont="1" fontId="23" applyNumberFormat="1">
      <alignment/>
    </xf>
    <xf applyBorder="1" applyAlignment="1" fillId="2" xfId="0" numFmtId="0" borderId="17" applyFont="1" fontId="24">
      <alignment horizontal="center"/>
    </xf>
    <xf applyBorder="1" fillId="3" xfId="0" numFmtId="165" borderId="18" applyFont="1" fontId="25" applyNumberFormat="1"/>
    <xf fillId="2" xfId="0" numFmtId="0" borderId="3" applyFont="1" fontId="26"/>
    <xf applyBorder="1" fillId="2" xfId="0" numFmtId="166" borderId="19" applyFont="1" fontId="27" applyNumberFormat="1"/>
    <xf applyBorder="1" fillId="2" xfId="0" numFmtId="10" borderId="20" applyFont="1" fontId="28" applyNumberFormat="1"/>
    <xf applyBorder="1" applyAlignment="1" fillId="2" xfId="0" numFmtId="0" borderId="21" applyFont="1" fontId="29">
      <alignment horizontal="center"/>
    </xf>
    <xf applyBorder="1" applyAlignment="1" fillId="3" xfId="0" numFmtId="0" borderId="22" applyFont="1" fontId="30">
      <alignment horizontal="right"/>
    </xf>
    <xf applyBorder="1" applyAlignment="1" fillId="5" xfId="0" numFmtId="167" borderId="23" applyFont="1" fontId="31" applyNumberFormat="1" applyFill="1">
      <alignment horizontal="center"/>
    </xf>
    <xf applyBorder="1" fillId="3" xfId="0" numFmtId="2" borderId="24" applyFont="1" fontId="32" applyNumberFormat="1"/>
    <xf applyBorder="1" applyAlignment="1" fillId="3" xfId="0" numFmtId="0" borderId="25" applyFont="1" fontId="33">
      <alignment horizontal="right"/>
    </xf>
    <xf applyBorder="1" applyAlignment="1" fillId="3" xfId="0" numFmtId="0" borderId="26" applyFont="1" fontId="34">
      <alignment vertical="center" horizontal="right"/>
    </xf>
    <xf applyBorder="1" applyAlignment="1" fillId="4" xfId="0" numFmtId="4" borderId="27" applyFont="1" fontId="35" applyNumberFormat="1">
      <alignment vertical="center" horizontal="right"/>
    </xf>
    <xf applyBorder="1" fillId="3" xfId="0" numFmtId="0" borderId="28" applyFont="1" fontId="36"/>
    <xf applyBorder="1" applyAlignment="1" fillId="3" xfId="0" numFmtId="4" borderId="29" applyFont="1" fontId="37" applyNumberFormat="1">
      <alignment horizontal="right"/>
    </xf>
    <xf applyBorder="1" applyAlignment="1" fillId="3" xfId="0" numFmtId="0" borderId="30" applyFont="1" fontId="38">
      <alignment/>
    </xf>
    <xf applyBorder="1" fillId="6" xfId="0" numFmtId="0" borderId="31" applyFont="1" fontId="39" applyFill="1"/>
    <xf applyBorder="1" fillId="6" xfId="0" numFmtId="168" borderId="32" applyFont="1" fontId="40" applyNumberFormat="1"/>
    <xf applyBorder="1" applyAlignment="1" fillId="6" xfId="0" numFmtId="169" borderId="33" applyFont="1" fontId="41" applyNumberFormat="1">
      <alignment horizontal="center"/>
    </xf>
    <xf applyBorder="1" applyAlignment="1" fillId="6" xfId="0" numFmtId="170" borderId="34" applyFont="1" fontId="42" applyNumberFormat="1">
      <alignment horizontal="center"/>
    </xf>
    <xf applyBorder="1" fillId="3" xfId="0" numFmtId="0" borderId="35" applyFont="1" fontId="43"/>
    <xf applyBorder="1" applyAlignment="1" fillId="3" xfId="0" numFmtId="0" borderId="36" applyFont="1" fontId="44">
      <alignment vertical="center" horizontal="right"/>
    </xf>
    <xf applyBorder="1" applyAlignment="1" fillId="5" xfId="0" numFmtId="4" borderId="37" applyFont="1" fontId="45" applyNumberFormat="1">
      <alignment vertical="center" horizontal="right"/>
    </xf>
    <xf applyBorder="1" applyAlignment="1" fillId="3" xfId="0" numFmtId="0" borderId="38" applyFont="1" fontId="46">
      <alignment vertical="center"/>
    </xf>
    <xf applyBorder="1" applyAlignment="1" fillId="3" xfId="0" numFmtId="0" borderId="39" applyFont="1" fontId="47">
      <alignment horizontal="center"/>
    </xf>
    <xf applyBorder="1" applyAlignment="1" fillId="7" xfId="0" numFmtId="0" borderId="40" applyFont="1" fontId="48" applyFill="1">
      <alignment vertical="center"/>
    </xf>
    <xf applyBorder="1" fillId="7" xfId="0" numFmtId="0" borderId="41" applyFont="1" fontId="49"/>
    <xf applyBorder="1" applyAlignment="1" fillId="6" xfId="0" numFmtId="0" borderId="42" applyFont="1" fontId="50">
      <alignment vertical="center"/>
    </xf>
    <xf applyBorder="1" fillId="6" xfId="0" numFmtId="0" borderId="43" applyFont="1" fontId="51"/>
    <xf fillId="2" xfId="0" numFmtId="0" borderId="3" applyFont="1" fontId="52"/>
    <xf fillId="2" xfId="0" numFmtId="0" borderId="3" applyFont="1" fontId="53"/>
    <xf applyAlignment="1" fillId="2" xfId="0" numFmtId="0" borderId="3" applyFont="1" fontId="54">
      <alignment horizontal="right"/>
    </xf>
    <xf applyAlignment="1" fillId="2" xfId="0" numFmtId="0" borderId="3" applyFont="1" fontId="55">
      <alignment horizontal="left"/>
    </xf>
    <xf applyAlignment="1" fillId="2" xfId="0" numFmtId="2" borderId="3" applyFont="1" fontId="56" applyNumberFormat="1">
      <alignment horizontal="left"/>
    </xf>
    <xf applyBorder="1" fillId="6" xfId="0" numFmtId="0" borderId="44" applyFont="1" fontId="57"/>
    <xf applyBorder="1" fillId="6" xfId="0" numFmtId="0" borderId="45" applyFont="1" fontId="58"/>
    <xf applyBorder="1" applyAlignment="1" fillId="6" xfId="0" numFmtId="0" borderId="46" applyFont="1" fontId="59">
      <alignment horizontal="right"/>
    </xf>
    <xf applyBorder="1" applyAlignment="1" fillId="6" xfId="0" numFmtId="0" borderId="47" applyFont="1" fontId="60">
      <alignment horizontal="center"/>
    </xf>
    <xf applyBorder="1" fillId="2" xfId="0" numFmtId="0" borderId="48" applyFont="1" fontId="61"/>
    <xf applyBorder="1" fillId="2" xfId="0" numFmtId="0" borderId="49" applyFont="1" fontId="62"/>
    <xf applyBorder="1" applyAlignment="1" fillId="2" xfId="0" numFmtId="0" borderId="50" applyFont="1" fontId="63">
      <alignment horizontal="right"/>
    </xf>
    <xf applyBorder="1" fillId="2" xfId="0" numFmtId="171" borderId="51" applyFont="1" fontId="64" applyNumberFormat="1"/>
    <xf applyBorder="1" fillId="2" xfId="0" numFmtId="0" borderId="52" applyFont="1" fontId="65"/>
    <xf applyBorder="1" fillId="2" xfId="0" numFmtId="0" borderId="53" applyFont="1" fontId="66"/>
    <xf applyBorder="1" applyAlignment="1" fillId="2" xfId="0" numFmtId="0" borderId="54" applyFont="1" fontId="67">
      <alignment horizontal="right"/>
    </xf>
    <xf applyBorder="1" fillId="2" xfId="0" numFmtId="172" borderId="55" applyFont="1" fontId="68" applyNumberFormat="1"/>
    <xf applyBorder="1" fillId="2" xfId="0" numFmtId="0" borderId="56" applyFont="1" fontId="69"/>
    <xf applyBorder="1" fillId="2" xfId="0" numFmtId="0" borderId="57" applyFont="1" fontId="70"/>
    <xf applyBorder="1" applyAlignment="1" fillId="2" xfId="0" numFmtId="0" borderId="58" applyFont="1" fontId="71">
      <alignment horizontal="right"/>
    </xf>
    <xf applyBorder="1" fillId="2" xfId="0" numFmtId="173" borderId="59" applyFont="1" fontId="72" applyNumberFormat="1"/>
    <xf applyBorder="1" fillId="2" xfId="0" numFmtId="174" borderId="60" applyFont="1" fontId="73" applyNumberFormat="1"/>
    <xf applyBorder="1" fillId="2" xfId="0" numFmtId="175" borderId="61" applyFont="1" fontId="74" applyNumberFormat="1"/>
    <xf applyBorder="1" fillId="2" xfId="0" numFmtId="0" borderId="62" applyFont="1" fontId="75"/>
    <xf applyAlignment="1" fillId="2" xfId="0" numFmtId="176" borderId="3" applyFont="1" fontId="76" applyNumberFormat="1">
      <alignment horizontal="center"/>
    </xf>
    <xf applyBorder="1" applyAlignment="1" fillId="3" xfId="0" numFmtId="0" borderId="63" applyFont="1" fontId="77">
      <alignment vertical="center" horizontal="center" wrapText="1"/>
    </xf>
    <xf applyBorder="1" applyAlignment="1" fillId="3" xfId="0" numFmtId="0" borderId="64" applyFont="1" fontId="78">
      <alignment vertical="center" horizontal="center" wrapText="1"/>
    </xf>
    <xf applyBorder="1" applyAlignment="1" fillId="3" xfId="0" numFmtId="0" borderId="65" applyFont="1" fontId="79">
      <alignment vertical="center" horizontal="center" wrapText="1"/>
    </xf>
    <xf applyBorder="1" applyAlignment="1" fillId="3" xfId="0" numFmtId="0" borderId="66" applyFont="1" fontId="80">
      <alignment horizontal="left"/>
    </xf>
    <xf applyBorder="1" applyAlignment="1" fillId="3" xfId="0" numFmtId="0" borderId="67" applyFont="1" fontId="81">
      <alignment horizontal="right"/>
    </xf>
    <xf applyBorder="1" applyAlignment="1" fillId="8" xfId="0" numFmtId="177" borderId="68" applyFont="1" fontId="82" applyNumberFormat="1" applyFill="1">
      <alignment horizontal="center"/>
    </xf>
    <xf applyBorder="1" fillId="6" xfId="0" numFmtId="39" borderId="69" applyFont="1" fontId="83" applyNumberFormat="1"/>
    <xf applyBorder="1" fillId="6" xfId="0" numFmtId="2" borderId="70" applyFont="1" fontId="84" applyNumberFormat="1"/>
    <xf applyAlignment="1" fillId="2" xfId="0" numFmtId="0" borderId="3" applyFont="1" fontId="85">
      <alignment horizontal="center"/>
    </xf>
    <xf applyAlignment="1" fillId="2" xfId="0" numFmtId="178" borderId="3" applyFont="1" fontId="86" applyNumberFormat="1">
      <alignment horizontal="center"/>
    </xf>
    <xf applyAlignment="1" fillId="2" xfId="0" numFmtId="179" borderId="3" applyFont="1" fontId="87" applyNumberFormat="1">
      <alignment horizontal="right"/>
    </xf>
    <xf applyBorder="1" applyAlignment="1" fillId="8" xfId="0" numFmtId="180" borderId="71" applyFont="1" fontId="88" applyNumberFormat="1">
      <alignment horizontal="right"/>
    </xf>
    <xf fillId="2" xfId="0" numFmtId="181" borderId="3" applyFont="1" fontId="89" applyNumberFormat="1"/>
    <xf fillId="2" xfId="0" numFmtId="182" borderId="3" applyFont="1" fontId="90" applyNumberFormat="1"/>
    <xf applyBorder="1" fillId="6" xfId="0" numFmtId="183" borderId="72" applyFont="1" fontId="91" applyNumberFormat="1"/>
    <xf fillId="2" xfId="0" numFmtId="2" borderId="3" applyFont="1" fontId="92" applyNumberFormat="1"/>
    <xf fillId="2" xfId="0" numFmtId="0" borderId="3" applyFont="1" fontId="93"/>
    <xf fillId="2" xfId="0" numFmtId="0" borderId="3" applyFont="1" fontId="94"/>
    <xf applyAlignment="1" fillId="2" xfId="0" numFmtId="0" borderId="3" applyFont="1" fontId="95">
      <alignment horizontal="right"/>
    </xf>
    <xf applyAlignment="1" fillId="2" xfId="0" numFmtId="0" borderId="3" applyFont="1" fontId="96">
      <alignment/>
    </xf>
    <xf applyBorder="1" fillId="2" xfId="0" numFmtId="0" borderId="73" applyFont="1" fontId="97"/>
    <xf fillId="2" xfId="0" numFmtId="0" borderId="3" applyFont="1" fontId="98"/>
    <xf applyBorder="1" fillId="2" xfId="0" numFmtId="10" borderId="74" applyFont="1" fontId="99" applyNumberFormat="1"/>
    <xf applyBorder="1" fillId="2" xfId="0" numFmtId="0" borderId="75" applyFont="1" fontId="100"/>
    <xf applyAlignment="1" fillId="2" xfId="0" numFmtId="0" borderId="3" applyFont="1" fontId="101">
      <alignment horizontal="right"/>
    </xf>
    <xf fillId="2" xfId="0" numFmtId="0" borderId="3" applyFont="1" fontId="102"/>
    <xf applyBorder="1" fillId="9" xfId="0" numFmtId="0" borderId="76" applyFont="1" fontId="103" applyFill="1"/>
    <xf applyBorder="1" fillId="9" xfId="0" numFmtId="0" borderId="77" applyFont="1" fontId="104"/>
    <xf applyBorder="1" applyAlignment="1" fillId="10" xfId="0" numFmtId="0" borderId="78" applyFont="1" fontId="105" applyFill="1">
      <alignment horizontal="right"/>
    </xf>
    <xf applyBorder="1" applyAlignment="1" fillId="10" xfId="0" numFmtId="0" borderId="79" applyFont="1" fontId="106">
      <alignment horizontal="right"/>
    </xf>
    <xf applyBorder="1" applyAlignment="1" fillId="10" xfId="0" numFmtId="0" borderId="80" applyFont="1" fontId="107">
      <alignment horizontal="right"/>
    </xf>
    <xf applyBorder="1" applyAlignment="1" fillId="11" xfId="0" numFmtId="0" borderId="81" applyFont="1" fontId="108" applyFill="1">
      <alignment horizontal="right"/>
    </xf>
    <xf applyBorder="1" applyAlignment="1" fillId="11" xfId="0" numFmtId="0" borderId="82" applyFont="1" fontId="109">
      <alignment horizontal="right"/>
    </xf>
    <xf applyAlignment="1" fillId="2" xfId="0" numFmtId="10" borderId="3" applyFont="1" fontId="110" applyNumberFormat="1">
      <alignment horizontal="right"/>
    </xf>
    <xf applyBorder="1" fillId="11" xfId="0" numFmtId="0" borderId="83" applyFont="1" fontId="111"/>
    <xf applyBorder="1" applyAlignment="1" fillId="12" xfId="0" numFmtId="0" borderId="84" applyFont="1" fontId="112" applyFill="1">
      <alignment horizontal="right"/>
    </xf>
    <xf applyBorder="1" fillId="12" xfId="0" numFmtId="0" borderId="85" applyFont="1" fontId="113"/>
  </cellXfs>
  <cellStyles count="1">
    <cellStyle builtinId="0" name="Normal" xfId="0"/>
  </cellStyles>
  <dxfs count="3">
    <dxf>
      <font>
        <color rgb="FFFF0000"/>
      </font>
      <fill>
        <patternFill patternType="none"/>
      </fill>
      <alignment/>
      <border>
        <left/>
        <right/>
        <top/>
        <bottom/>
      </border>
    </dxf>
    <dxf>
      <font>
        <color rgb="FFB2B2B2"/>
      </font>
      <fill>
        <patternFill patternType="none"/>
      </fill>
      <alignment/>
      <border>
        <left/>
        <right/>
        <top/>
        <bottom/>
      </border>
    </dxf>
    <dxf>
      <font>
        <color rgb="FFEAEAEA"/>
      </font>
      <fill>
        <patternFill patternType="none"/>
      </fill>
      <alignment/>
      <border>
        <left/>
        <right/>
        <top/>
        <bottom/>
      </border>
    </dxf>
  </dxfs>
  <tableStyles count="0" defaultTableStyle="TableStyleMedium9" defaultPivotStyle="PivotStyleMedium4"/>
</styleSheet>
</file>

<file path=xl/_rels/workbook.xml.rels><?xml version="1.0" encoding="UTF-8" standalone="yes"?><Relationships xmlns="http://schemas.openxmlformats.org/package/2006/relationships"><Relationship Target="sharedStrings.xml" Type="http://schemas.openxmlformats.org/officeDocument/2006/relationships/sharedStrings" Id="rId2"/><Relationship Target="styles.xml" Type="http://schemas.openxmlformats.org/officeDocument/2006/relationships/styles" Id="rId1"/><Relationship Target="worksheets/sheet2.xml" Type="http://schemas.openxmlformats.org/officeDocument/2006/relationships/worksheet" Id="rId4"/><Relationship Target="worksheets/sheet1.xml" Type="http://schemas.openxmlformats.org/officeDocument/2006/relationships/worksheet" Id="rId3"/><Relationship Target="worksheets/sheet3.xml" Type="http://schemas.openxmlformats.org/officeDocument/2006/relationships/worksheet" Id="rId5"/></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spPr>
            <a:ln w="25400" cmpd="sng">
              <a:solidFill>
                <a:srgbClr val="4F81BD"/>
              </a:solidFill>
            </a:ln>
          </c:spPr>
          <c:marker>
            <c:symbol val="none"/>
          </c:marker>
          <c:cat>
            <c:strRef>
              <c:f>PaymentSchedule!$B$21:$B$380</c:f>
            </c:strRef>
          </c:cat>
          <c:val>
            <c:numRef>
              <c:f>PaymentSchedule!$C$21:$C$380</c:f>
            </c:numRef>
          </c:val>
          <c:smooth val="0"/>
        </c:ser>
        <c:ser>
          <c:idx val="1"/>
          <c:order val="1"/>
          <c:spPr>
            <a:ln w="25400" cmpd="sng">
              <a:solidFill>
                <a:srgbClr val="C0504D"/>
              </a:solidFill>
            </a:ln>
          </c:spPr>
          <c:marker>
            <c:symbol val="none"/>
          </c:marker>
          <c:cat>
            <c:strRef>
              <c:f>PaymentSchedule!$B$21:$B$380</c:f>
            </c:strRef>
          </c:cat>
          <c:val>
            <c:numRef>
              <c:f>PaymentSchedule!$AL$21:$AL$380</c:f>
            </c:numRef>
          </c:val>
          <c:smooth val="0"/>
        </c:ser>
        <c:axId val="1693348585"/>
        <c:axId val="1201071566"/>
      </c:lineChart>
      <c:catAx>
        <c:axId val="1693348585"/>
        <c:scaling>
          <c:orientation val="minMax"/>
        </c:scaling>
        <c:delete val="0"/>
        <c:axPos val="b"/>
        <c:txPr>
          <a:bodyPr/>
          <a:lstStyle/>
          <a:p>
            <a:pPr>
              <a:defRPr/>
            </a:pPr>
          </a:p>
        </c:txPr>
        <c:crossAx val="1201071566"/>
      </c:catAx>
      <c:valAx>
        <c:axId val="1201071566"/>
        <c:scaling>
          <c:orientation val="minMax"/>
        </c:scaling>
        <c:delete val="0"/>
        <c:axPos val="l"/>
        <c:numFmt sourceLinked="1" formatCode="General"/>
        <c:tickLblPos val="nextTo"/>
        <c:spPr>
          <a:ln w="47625">
            <a:noFill/>
          </a:ln>
        </c:spPr>
        <c:txPr>
          <a:bodyPr/>
          <a:lstStyle/>
          <a:p>
            <a:pPr>
              <a:defRPr/>
            </a:pPr>
          </a:p>
        </c:txPr>
        <c:crossAx val="1693348585"/>
      </c:valAx>
    </c:plotArea>
    <c:legend>
      <c:legendPos val="r"/>
      <c:overlay val="0"/>
    </c:legend>
  </c:chart>
</c:chartSpace>
</file>

<file path=xl/drawings/_rels/drawing1.xml.rels><?xml version="1.0" encoding="UTF-8" standalone="yes"?><Relationships xmlns="http://schemas.openxmlformats.org/package/2006/relationships"><Relationship Target="../charts/chart1.xml" Type="http://schemas.openxmlformats.org/officeDocument/2006/relationships/chart" Id="rId1"/></Relationships>
</file>

<file path=xl/drawings/_rels/drawing2.xml.rels><?xml version="1.0" encoding="UTF-8" standalone="yes"?><Relationships xmlns="http://schemas.openxmlformats.org/package/2006/relationships"><Relationship Target="../media/image00.png" Type="http://schemas.openxmlformats.org/officeDocument/2006/relationships/image" Id="rId2"/><Relationship Target="../media/image01.png" Type="http://schemas.openxmlformats.org/officeDocument/2006/relationships/image" Id="rId1"/></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absoluteAnchor>
    <xdr:pos y="6543675" x="323850"/>
    <xdr:ext cy="2752725" cx="5305425"/>
    <xdr:graphicFrame>
      <xdr:nvGraphicFramePr>
        <xdr:cNvPr id="1" name="Chart 1"/>
        <xdr:cNvGraphicFramePr/>
      </xdr:nvGraphicFramePr>
      <xdr:xfrm>
        <a:off y="0" x="0"/>
        <a:ext cy="0" cx="0"/>
      </xdr:xfrm>
      <a:graphic>
        <a:graphicData uri="http://schemas.openxmlformats.org/drawingml/2006/chart">
          <c:chart r:id="rId1"/>
        </a:graphicData>
      </a:graphic>
    </xdr:graphicFrame>
    <xdr:clientData fLocksWithSheet="0"/>
  </xdr:absolute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xdr:absoluteAnchor>
    <xdr:pos y="247650" x="5219700"/>
    <xdr:ext cy="685800" cx="3009900"/>
    <xdr:pic>
      <xdr:nvPicPr>
        <xdr:cNvPr id="0" name="image01.png"/>
        <xdr:cNvPicPr preferRelativeResize="0"/>
      </xdr:nvPicPr>
      <xdr:blipFill>
        <a:blip cstate="print" r:embed="rId1"/>
        <a:stretch>
          <a:fillRect/>
        </a:stretch>
      </xdr:blipFill>
      <xdr:spPr>
        <a:xfrm>
          <a:ext cy="685800" cx="3009900"/>
        </a:xfrm>
        <a:prstGeom prst="rect">
          <a:avLst/>
        </a:prstGeom>
        <a:noFill/>
      </xdr:spPr>
    </xdr:pic>
    <xdr:clientData fLocksWithSheet="0"/>
  </xdr:absoluteAnchor>
  <xdr:absoluteAnchor>
    <xdr:pos y="4019550" x="1800225"/>
    <xdr:ext cy="1190625" cx="2257425"/>
    <xdr:pic>
      <xdr:nvPicPr>
        <xdr:cNvPr id="0" name="image00.png"/>
        <xdr:cNvPicPr preferRelativeResize="0"/>
      </xdr:nvPicPr>
      <xdr:blipFill>
        <a:blip cstate="print" r:embed="rId2"/>
        <a:stretch>
          <a:fillRect/>
        </a:stretch>
      </xdr:blipFill>
      <xdr:spPr>
        <a:xfrm>
          <a:ext cy="1190625" cx="2257425"/>
        </a:xfrm>
        <a:prstGeom prst="rect">
          <a:avLst/>
        </a:prstGeom>
        <a:noFill/>
      </xdr:spPr>
    </xdr:pic>
    <xdr:clientData fLocksWithSheet="0"/>
  </xdr:absolute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Target="../drawings/drawing1.xml" Type="http://schemas.openxmlformats.org/officeDocument/2006/relationships/drawing" Id="rId2"/><Relationship Target="../comments1.xml" Type="http://schemas.openxmlformats.org/officeDocument/2006/relationships/comments" Id="rId1"/><Relationship Target="../drawings/vmlDrawing1.vml" Type="http://schemas.openxmlformats.org/officeDocument/2006/relationships/vmlDrawing" Id="rId3"/></Relationships>
</file>

<file path=xl/worksheets/_rels/sheet2.xml.rels><?xml version="1.0" encoding="UTF-8" standalone="yes"?><Relationships xmlns="http://schemas.openxmlformats.org/package/2006/relationships"><Relationship Target="../drawings/drawing2.xml" Type="http://schemas.openxmlformats.org/officeDocument/2006/relationships/drawing" Id="rId2"/><Relationship Target="../comments2.xml" Type="http://schemas.openxmlformats.org/officeDocument/2006/relationships/comments" Id="rId1"/><Relationship Target="../drawings/vmlDrawing2.vml" Type="http://schemas.openxmlformats.org/officeDocument/2006/relationships/vmlDrawing" Id="rId3"/></Relationships>
</file>

<file path=xl/worksheets/_rels/sheet3.xml.rels><?xml version="1.0" encoding="UTF-8" standalone="yes"?><Relationships xmlns="http://schemas.openxmlformats.org/package/2006/relationships"><Relationship Target="../drawings/drawing3.xml" Type="http://schemas.openxmlformats.org/officeDocument/2006/relationships/drawing" Id="rId1"/></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showGridLines="0" workbookViewId="0"/>
  </sheetViews>
  <sheetFormatPr customHeight="1" defaultColWidth="17.29" defaultRowHeight="15.75"/>
  <cols>
    <col min="1" customWidth="1" max="1" width="8.29"/>
    <col min="2" customWidth="1" max="2" width="16.0"/>
    <col min="3" customWidth="1" max="4" width="15.71"/>
    <col min="5" customWidth="1" max="5" width="11.43"/>
    <col min="6" customWidth="1" max="6" width="12.43"/>
    <col min="7" customWidth="1" max="7" width="10.71"/>
    <col min="8" customWidth="1" max="8" width="5.71"/>
    <col min="9" customWidth="1" max="9" width="7.0"/>
    <col min="10" customWidth="1" max="10" width="7.71"/>
    <col min="11" customWidth="1" max="11" width="8.29"/>
    <col min="12" customWidth="1" max="17" width="7.71"/>
    <col min="18" customWidth="1" max="18" width="11.0"/>
    <col min="19" customWidth="1" max="19" width="8.29"/>
  </cols>
  <sheetData>
    <row customHeight="1" r="1" ht="24.0">
      <c t="s" s="1" r="A1">
        <v>0</v>
      </c>
      <c s="2" r="B1"/>
      <c s="2" r="C1"/>
      <c s="2" r="D1"/>
      <c s="2" r="E1"/>
      <c s="2" r="F1"/>
      <c s="2" r="G1"/>
      <c s="3" r="H1"/>
      <c t="s" s="4" r="I1">
        <v>1</v>
      </c>
      <c s="3" r="J1"/>
      <c s="3" r="K1"/>
      <c s="3" r="L1"/>
      <c s="3" r="M1"/>
      <c s="3" r="N1"/>
      <c s="3" r="O1"/>
      <c s="5" r="P1"/>
      <c s="3" r="Q1"/>
      <c s="3" r="R1"/>
      <c s="3" r="S1"/>
    </row>
    <row customHeight="1" r="2" ht="12.75">
      <c s="6" r="A2"/>
      <c s="7" r="B2"/>
      <c s="7" r="C2"/>
      <c s="7" r="D2"/>
      <c s="7" r="E2"/>
      <c s="7" r="F2"/>
      <c s="7" r="G2"/>
      <c s="3" r="H2"/>
      <c t="s" s="8" r="I2">
        <v>2</v>
      </c>
      <c s="3" r="J2"/>
      <c s="3" r="K2"/>
      <c s="3" r="L2"/>
      <c s="3" r="M2"/>
      <c s="9" r="N2"/>
      <c s="9" r="O2"/>
      <c s="9" r="P2"/>
      <c s="3" r="Q2"/>
      <c s="3" r="R2"/>
      <c s="3" r="S2"/>
    </row>
    <row customHeight="1" r="3" ht="12.75">
      <c s="7" r="A3"/>
      <c s="7" r="B3"/>
      <c s="7" r="C3"/>
      <c s="7" r="D3"/>
      <c s="7" r="E3"/>
      <c s="7" r="F3"/>
      <c s="7" r="G3"/>
      <c s="3" r="H3"/>
      <c t="s" s="8" r="I3">
        <v>3</v>
      </c>
      <c s="3" r="J3"/>
      <c s="3" r="K3"/>
      <c s="3" r="L3"/>
      <c s="3" r="M3"/>
      <c s="9" r="N3"/>
      <c s="9" r="O3"/>
      <c s="9" r="P3"/>
      <c s="3" r="Q3"/>
      <c s="3" r="R3"/>
      <c s="3" r="S3"/>
    </row>
    <row customHeight="1" r="4" ht="16.5">
      <c s="7" r="A4"/>
      <c t="s" s="10" r="B4">
        <v>4</v>
      </c>
      <c s="11" r="C4">
        <v>41640.0</v>
      </c>
      <c s="7" r="D4"/>
      <c s="7" r="E4"/>
      <c s="7" r="F4"/>
      <c s="7" r="G4"/>
      <c s="3" r="H4"/>
      <c t="s" s="8" r="I4">
        <v>5</v>
      </c>
      <c s="3" r="J4"/>
      <c s="3" r="K4"/>
      <c s="3" r="L4"/>
      <c s="3" r="M4"/>
      <c s="9" r="N4"/>
      <c s="9" r="O4"/>
      <c s="9" r="P4"/>
      <c s="3" r="Q4"/>
      <c s="3" r="R4"/>
      <c s="3" r="S4"/>
    </row>
    <row customHeight="1" r="5" ht="12.75">
      <c s="7" r="A5"/>
      <c s="7" r="B5"/>
      <c s="7" r="C5"/>
      <c s="7" r="D5"/>
      <c s="7" r="E5"/>
      <c s="7" r="F5"/>
      <c s="7" r="G5"/>
      <c s="3" r="H5"/>
      <c t="s" s="8" r="I5">
        <v>6</v>
      </c>
      <c s="3" r="J5"/>
      <c s="3" r="K5"/>
      <c s="3" r="L5"/>
      <c s="3" r="M5"/>
      <c s="9" r="N5"/>
      <c s="9" r="O5"/>
      <c s="9" r="P5"/>
      <c s="3" r="Q5"/>
      <c s="3" r="R5"/>
      <c s="3" r="S5"/>
    </row>
    <row customHeight="1" r="6" ht="12.75">
      <c s="7" r="A6"/>
      <c t="s" s="12" r="B6">
        <v>7</v>
      </c>
      <c s="13" r="C6"/>
      <c s="14" r="D6"/>
      <c s="7" r="E6"/>
      <c s="7" r="F6"/>
      <c s="7" r="G6"/>
      <c s="3" r="H6"/>
      <c t="s" s="8" r="I6">
        <v>8</v>
      </c>
      <c s="3" r="J6"/>
      <c s="3" r="K6"/>
      <c s="3" r="L6"/>
      <c s="3" r="M6"/>
      <c s="9" r="N6"/>
      <c s="9" r="O6"/>
      <c s="9" r="P6"/>
      <c s="3" r="Q6"/>
      <c s="3" r="R6"/>
      <c s="3" r="S6"/>
    </row>
    <row customHeight="1" r="7" ht="12.75">
      <c t="s" s="15" r="A7">
        <v>9</v>
      </c>
      <c t="s" s="16" r="B7">
        <v>10</v>
      </c>
      <c t="s" s="17" r="C7">
        <v>11</v>
      </c>
      <c t="s" s="17" r="D7">
        <v>12</v>
      </c>
      <c t="s" s="17" r="E7">
        <v>13</v>
      </c>
      <c t="s" s="17" r="F7">
        <v>14</v>
      </c>
      <c t="s" s="18" r="G7">
        <v>15</v>
      </c>
      <c s="3" r="H7"/>
      <c t="s" s="8" r="I7">
        <v>16</v>
      </c>
      <c s="3" r="J7"/>
      <c s="3" r="K7"/>
      <c s="3" r="L7"/>
      <c s="19" r="M7"/>
      <c s="3" r="R7"/>
      <c s="3" r="S7"/>
    </row>
    <row customHeight="1" r="8" ht="12.75">
      <c s="20" r="A8">
        <v>1.0</v>
      </c>
      <c t="s" s="21" r="B8">
        <v>17</v>
      </c>
      <c s="22" r="C8">
        <v>4400.0</v>
      </c>
      <c s="23" r="D8">
        <v>0.13</v>
      </c>
      <c s="22" r="E8">
        <v>50.0</v>
      </c>
      <c s="24" r="F8">
        <v>2.0</v>
      </c>
      <c t="str" s="25" r="G8">
        <f>ROUNDUP(OFFSET($C$7,ROW()-ROW($C$7),0,1,1)*OFFSET($D$7,ROW()-ROW($D$7),0,1,1)/12,2)</f>
        <v>  47.67 </v>
      </c>
      <c s="3" r="H8"/>
      <c s="3" r="I8"/>
      <c s="3" r="J8"/>
      <c s="3" r="K8"/>
      <c s="3" r="L8"/>
      <c s="3" r="M8"/>
      <c s="3" r="N8"/>
      <c s="3" r="O8"/>
      <c s="3" r="P8"/>
      <c s="3" r="Q8"/>
      <c s="3" r="R8"/>
      <c s="3" r="S8"/>
    </row>
    <row customHeight="1" r="9" ht="12.75">
      <c t="str" s="15" r="A9">
        <f>OFFSET(A9,-1,0,1,1)+1</f>
        <v>2</v>
      </c>
      <c t="s" s="21" r="B9">
        <v>18</v>
      </c>
      <c s="22" r="C9">
        <v>3200.0</v>
      </c>
      <c s="23" r="D9">
        <v>0.0981</v>
      </c>
      <c s="22" r="E9">
        <v>30.0</v>
      </c>
      <c s="24" r="F9">
        <v>1.0</v>
      </c>
      <c t="str" s="25" r="G9">
        <f>ROUNDUP(OFFSET($C$7,ROW()-ROW($C$7),0,1,1)*OFFSET($D$7,ROW()-ROW($D$7),0,1,1)/12,2)</f>
        <v>  26.16 </v>
      </c>
      <c s="3" r="H9"/>
      <c t="s" s="26" r="I9">
        <v>19</v>
      </c>
      <c s="3" r="J9"/>
      <c s="3" r="K9"/>
      <c s="3" r="L9"/>
      <c s="3" r="M9"/>
      <c s="3" r="N9"/>
      <c s="3" r="O9"/>
      <c s="3" r="P9"/>
      <c s="3" r="Q9"/>
      <c s="3" r="R9"/>
      <c s="3" r="S9"/>
    </row>
    <row customHeight="1" r="10" ht="12.75">
      <c t="str" s="15" r="A10">
        <f>OFFSET(A10,-1,0,1,1)+1</f>
        <v>3</v>
      </c>
      <c t="s" s="21" r="B10">
        <v>20</v>
      </c>
      <c s="22" r="C10">
        <v>5000.0</v>
      </c>
      <c s="23" r="D10">
        <v>0.12</v>
      </c>
      <c s="22" r="E10">
        <v>55.0</v>
      </c>
      <c s="24" r="F10">
        <v>3.0</v>
      </c>
      <c t="str" s="25" r="G10">
        <f>ROUNDUP(OFFSET($C$7,ROW()-ROW($C$7),0,1,1)*OFFSET($D$7,ROW()-ROW($D$7),0,1,1)/12,2)</f>
        <v>  50.00 </v>
      </c>
      <c s="3" r="H10"/>
      <c s="3" r="I10"/>
      <c s="3" r="J10"/>
      <c s="3" r="K10"/>
      <c s="3" r="L10"/>
      <c s="3" r="M10"/>
      <c s="3" r="N10"/>
      <c s="3" r="O10"/>
      <c s="3" r="P10"/>
      <c s="3" r="Q10"/>
      <c s="3" r="R10"/>
      <c s="3" r="S10"/>
    </row>
    <row customHeight="1" r="11" ht="12.75">
      <c t="str" s="15" r="A11">
        <f>OFFSET(A11,-1,0,1,1)+1</f>
        <v>4</v>
      </c>
      <c t="s" s="21" r="B11">
        <v>21</v>
      </c>
      <c s="22" r="C11">
        <v>9000.0</v>
      </c>
      <c s="23" r="D11">
        <v>0.135</v>
      </c>
      <c s="22" r="E11">
        <v>110.0</v>
      </c>
      <c s="24" r="F11">
        <v>5.0</v>
      </c>
      <c t="str" s="25" r="G11">
        <f>ROUNDUP(OFFSET($C$7,ROW()-ROW($C$7),0,1,1)*OFFSET($D$7,ROW()-ROW($D$7),0,1,1)/12,2)</f>
        <v>  101.25 </v>
      </c>
      <c s="3" r="H11"/>
      <c t="s" s="3" r="I11">
        <v>22</v>
      </c>
      <c s="3" r="J11"/>
      <c s="3" r="K11"/>
      <c s="3" r="L11"/>
      <c s="3" r="M11"/>
      <c s="3" r="N11"/>
      <c s="3" r="O11"/>
      <c s="3" r="P11"/>
      <c s="3" r="Q11"/>
      <c s="3" r="R11"/>
      <c s="3" r="S11"/>
    </row>
    <row customHeight="1" r="12" ht="12.75">
      <c t="str" s="15" r="A12">
        <f>OFFSET(A12,-1,0,1,1)+1</f>
        <v>5</v>
      </c>
      <c t="s" s="21" r="B12">
        <v>23</v>
      </c>
      <c s="22" r="C12">
        <v>4900.0</v>
      </c>
      <c s="23" r="D12">
        <v>0.04</v>
      </c>
      <c s="22" r="E12">
        <v>25.0</v>
      </c>
      <c s="24" r="F12">
        <v>4.0</v>
      </c>
      <c t="str" s="25" r="G12">
        <f>ROUNDUP(OFFSET($C$7,ROW()-ROW($C$7),0,1,1)*OFFSET($D$7,ROW()-ROW($D$7),0,1,1)/12,2)</f>
        <v>  16.34 </v>
      </c>
      <c s="3" r="H12"/>
      <c t="s" s="3" r="I12">
        <v>24</v>
      </c>
      <c s="3" r="J12"/>
      <c s="3" r="K12"/>
      <c s="3" r="L12"/>
      <c s="3" r="M12"/>
      <c s="3" r="N12"/>
      <c s="3" r="O12"/>
      <c s="3" r="P12"/>
      <c s="3" r="Q12"/>
      <c s="3" r="R12"/>
      <c s="3" r="S12"/>
    </row>
    <row customHeight="1" r="13" ht="12.75">
      <c t="str" s="15" r="A13">
        <f>OFFSET(A13,-1,0,1,1)+1</f>
        <v>6</v>
      </c>
      <c s="21" r="B13"/>
      <c s="27" r="C13"/>
      <c s="28" r="D13"/>
      <c s="27" r="E13"/>
      <c s="29" r="F13"/>
      <c t="str" s="25" r="G13">
        <f>ROUNDUP(OFFSET($C$7,ROW()-ROW($C$7),0,1,1)*OFFSET($D$7,ROW()-ROW($D$7),0,1,1)/12,2)</f>
        <v>  -   </v>
      </c>
      <c s="3" r="H13"/>
      <c s="3" r="I13"/>
      <c s="3" r="J13"/>
      <c s="3" r="K13"/>
      <c s="3" r="L13"/>
      <c s="3" r="M13"/>
      <c s="3" r="N13"/>
      <c s="3" r="O13"/>
      <c s="3" r="P13"/>
      <c s="3" r="Q13"/>
      <c s="3" r="R13"/>
      <c s="3" r="S13"/>
    </row>
    <row customHeight="1" r="14" ht="12.75">
      <c t="str" s="15" r="A14">
        <f>OFFSET(A14,-1,0,1,1)+1</f>
        <v>7</v>
      </c>
      <c s="21" r="B14"/>
      <c s="27" r="C14"/>
      <c s="28" r="D14"/>
      <c s="27" r="E14"/>
      <c s="29" r="F14"/>
      <c t="str" s="25" r="G14">
        <f>ROUNDUP(OFFSET($C$7,ROW()-ROW($C$7),0,1,1)*OFFSET($D$7,ROW()-ROW($D$7),0,1,1)/12,2)</f>
        <v>  -   </v>
      </c>
      <c s="3" r="H14"/>
      <c t="s" s="26" r="I14">
        <v>25</v>
      </c>
      <c s="3" r="J14"/>
      <c s="3" r="K14"/>
      <c s="3" r="L14"/>
      <c s="3" r="M14"/>
      <c s="3" r="N14"/>
      <c s="3" r="O14"/>
      <c s="3" r="P14"/>
      <c s="3" r="Q14"/>
      <c s="3" r="R14"/>
      <c s="3" r="S14"/>
    </row>
    <row customHeight="1" r="15" ht="12.75">
      <c t="str" s="15" r="A15">
        <f>OFFSET(A15,-1,0,1,1)+1</f>
        <v>8</v>
      </c>
      <c s="21" r="B15"/>
      <c s="27" r="C15"/>
      <c s="28" r="D15"/>
      <c s="27" r="E15"/>
      <c s="29" r="F15"/>
      <c t="str" s="25" r="G15">
        <f>ROUNDUP(OFFSET($C$7,ROW()-ROW($C$7),0,1,1)*OFFSET($D$7,ROW()-ROW($D$7),0,1,1)/12,2)</f>
        <v>  -   </v>
      </c>
      <c s="3" r="H15"/>
      <c t="s" s="3" r="I15">
        <v>26</v>
      </c>
      <c s="3" r="J15"/>
      <c s="3" r="K15"/>
      <c s="3" r="L15"/>
      <c s="3" r="M15"/>
      <c s="3" r="N15"/>
      <c s="3" r="O15"/>
      <c s="3" r="P15"/>
      <c s="3" r="Q15"/>
      <c s="3" r="R15"/>
      <c s="3" r="S15"/>
    </row>
    <row customHeight="1" r="16" ht="12.75">
      <c t="str" s="15" r="A16">
        <f>OFFSET(A16,-1,0,1,1)+1</f>
        <v>9</v>
      </c>
      <c s="21" r="B16"/>
      <c s="27" r="C16"/>
      <c s="28" r="D16"/>
      <c s="27" r="E16"/>
      <c s="29" r="F16"/>
      <c t="str" s="25" r="G16">
        <f>ROUNDUP(OFFSET($C$7,ROW()-ROW($C$7),0,1,1)*OFFSET($D$7,ROW()-ROW($D$7),0,1,1)/12,2)</f>
        <v>  -   </v>
      </c>
      <c s="3" r="H16"/>
      <c t="s" s="3" r="I16">
        <v>27</v>
      </c>
      <c s="3" r="J16"/>
      <c s="3" r="K16"/>
      <c s="3" r="L16"/>
      <c s="3" r="M16"/>
      <c s="3" r="N16"/>
      <c s="3" r="O16"/>
      <c s="3" r="P16"/>
      <c s="3" r="Q16"/>
      <c s="3" r="R16"/>
      <c s="3" r="S16"/>
    </row>
    <row customHeight="1" r="17" ht="12.75">
      <c t="str" s="15" r="A17">
        <f>OFFSET(A17,-1,0,1,1)+1</f>
        <v>10</v>
      </c>
      <c s="21" r="B17"/>
      <c s="27" r="C17"/>
      <c s="28" r="D17"/>
      <c s="27" r="E17"/>
      <c s="29" r="F17"/>
      <c t="str" s="25" r="G17">
        <f>ROUNDUP(OFFSET($C$7,ROW()-ROW($C$7),0,1,1)*OFFSET($D$7,ROW()-ROW($D$7),0,1,1)/12,2)</f>
        <v>  -   </v>
      </c>
      <c s="3" r="H17"/>
      <c t="s" s="3" r="I17">
        <v>28</v>
      </c>
      <c s="3" r="J17"/>
      <c s="3" r="K17"/>
      <c s="3" r="L17"/>
      <c s="3" r="M17"/>
      <c s="3" r="N17"/>
      <c s="3" r="O17"/>
      <c s="3" r="P17"/>
      <c s="3" r="Q17"/>
      <c s="3" r="R17"/>
      <c s="3" r="S17"/>
    </row>
    <row customHeight="1" r="18" ht="12.75">
      <c t="s" s="30" r="A18">
        <v>29</v>
      </c>
      <c s="13" r="B18"/>
      <c t="str" s="31" r="C18">
        <f>SUM(C8:C17)</f>
        <v>  26,500.00 </v>
      </c>
      <c s="13" r="D18"/>
      <c t="str" s="31" r="E18">
        <f>SUM(E8:E17)</f>
        <v>  270.00 </v>
      </c>
      <c s="13" r="F18"/>
      <c s="32" r="G18"/>
      <c s="3" r="H18"/>
      <c s="3" r="I18"/>
      <c s="3" r="J18"/>
      <c s="3" r="K18"/>
      <c s="3" r="L18"/>
      <c s="3" r="M18"/>
      <c s="3" r="N18"/>
      <c s="3" r="O18"/>
      <c s="3" r="P18"/>
      <c s="3" r="Q18"/>
      <c s="3" r="R18"/>
      <c s="3" r="S18"/>
    </row>
    <row customHeight="1" r="19" ht="15.0">
      <c s="7" r="A19"/>
      <c s="7" r="B19"/>
      <c s="33" r="C19"/>
      <c s="30" r="D19"/>
      <c s="30" r="E19"/>
      <c s="30" r="F19"/>
      <c s="7" r="G19"/>
      <c s="3" r="H19"/>
      <c t="s" s="26" r="I19">
        <v>30</v>
      </c>
      <c s="3" r="J19"/>
      <c s="3" r="K19"/>
      <c s="3" r="L19"/>
      <c s="3" r="M19"/>
      <c s="3" r="N19"/>
      <c s="3" r="O19"/>
      <c s="3" r="P19"/>
      <c s="3" r="Q19"/>
      <c s="3" r="R19"/>
      <c s="3" r="S19"/>
    </row>
    <row customHeight="1" r="20" ht="18.0">
      <c s="7" r="A20"/>
      <c t="s" s="34" r="B20">
        <v>31</v>
      </c>
      <c s="35" r="C20">
        <v>500.0</v>
      </c>
      <c t="str" s="36" r="D20">
        <f>IF(NOT(snowball),"Not Applicable (No Snowball)",IF(C20&lt;=E18,"Too Low"," . "))</f>
        <v>#NAME?</v>
      </c>
      <c s="7" r="E20"/>
      <c s="7" r="F20"/>
      <c s="7" r="G20"/>
      <c s="3" r="H20"/>
      <c t="s" s="3" r="I20">
        <v>32</v>
      </c>
      <c s="3" r="J20"/>
      <c s="3" r="K20"/>
      <c s="3" r="L20"/>
      <c s="3" r="M20"/>
      <c s="3" r="N20"/>
      <c s="3" r="O20"/>
      <c s="3" r="P20"/>
      <c s="3" r="Q20"/>
      <c s="3" r="R20"/>
      <c s="3" r="S20"/>
    </row>
    <row customHeight="1" r="21" ht="15.0">
      <c s="7" r="A21"/>
      <c t="s" s="33" r="B21">
        <v>33</v>
      </c>
      <c t="str" s="37" r="C21">
        <f>IF(NOT(snowball),"n/a",C20-E18)</f>
        <v>#NAME?</v>
      </c>
      <c t="str" s="36" r="D21">
        <f>IF(C21&lt;0,"Need to Increase Monthly Payment","")</f>
        <v>#NAME?</v>
      </c>
      <c s="7" r="E21"/>
      <c s="7" r="F21"/>
      <c s="7" r="G21"/>
      <c s="3" r="H21"/>
      <c t="s" s="3" r="I21">
        <v>34</v>
      </c>
      <c s="3" r="J21"/>
      <c s="3" r="K21"/>
      <c s="3" r="L21"/>
      <c s="3" r="M21"/>
      <c s="3" r="N21"/>
      <c s="3" r="O21"/>
      <c s="3" r="P21"/>
      <c s="3" r="Q21"/>
      <c s="3" r="R21"/>
      <c s="3" r="S21"/>
    </row>
    <row customHeight="1" r="22" ht="12.75">
      <c s="7" r="A22"/>
      <c s="7" r="B22"/>
      <c s="7" r="C22"/>
      <c s="7" r="D22"/>
      <c s="7" r="E22"/>
      <c s="7" r="F22"/>
      <c s="7" r="G22"/>
      <c s="3" r="H22"/>
      <c t="s" s="3" r="I22">
        <v>35</v>
      </c>
      <c s="3" r="J22"/>
      <c s="3" r="K22"/>
      <c s="3" r="L22"/>
      <c s="3" r="M22"/>
      <c s="3" r="N22"/>
      <c s="3" r="O22"/>
      <c s="3" r="P22"/>
      <c s="3" r="Q22"/>
      <c s="3" r="R22"/>
      <c s="3" r="S22"/>
    </row>
    <row customHeight="1" r="23" ht="15.0">
      <c s="7" r="A23"/>
      <c t="s" s="33" r="B23">
        <v>36</v>
      </c>
      <c s="38" r="C23">
        <v>1.0</v>
      </c>
      <c s="7" r="D23"/>
      <c s="7" r="E23"/>
      <c s="7" r="F23"/>
      <c s="7" r="G23"/>
      <c s="3" r="H23"/>
      <c t="s" s="8" r="I23">
        <v>37</v>
      </c>
      <c s="3" r="J23"/>
      <c s="3" r="K23"/>
      <c s="3" r="L23"/>
      <c s="3" r="M23"/>
      <c s="3" r="N23"/>
      <c s="3" r="O23"/>
      <c s="3" r="P23"/>
      <c s="3" r="Q23"/>
      <c s="3" r="R23"/>
      <c s="3" r="S23"/>
    </row>
    <row customHeight="1" r="24" ht="12.75">
      <c s="7" r="A24"/>
      <c s="7" r="B24"/>
      <c s="7" r="C24"/>
      <c s="7" r="D24"/>
      <c s="7" r="E24"/>
      <c s="7" r="F24"/>
      <c s="7" r="G24"/>
      <c s="3" r="H24"/>
      <c s="3" r="I24"/>
      <c s="3" r="J24"/>
      <c s="3" r="K24"/>
      <c s="3" r="L24"/>
      <c s="3" r="M24"/>
      <c s="3" r="N24"/>
      <c s="3" r="O24"/>
      <c s="3" r="P24"/>
      <c s="3" r="Q24"/>
      <c s="3" r="R24"/>
      <c s="3" r="S24"/>
    </row>
    <row customHeight="1" r="25" ht="12.75">
      <c s="7" r="A25"/>
      <c t="s" s="17" r="B25">
        <v>38</v>
      </c>
      <c t="s" s="17" r="C25">
        <v>39</v>
      </c>
      <c t="s" s="17" r="D25">
        <v>40</v>
      </c>
      <c t="s" s="17" r="E25">
        <v>41</v>
      </c>
      <c t="s" s="17" r="F25">
        <v>42</v>
      </c>
      <c s="7" r="G25"/>
      <c s="3" r="H25"/>
      <c t="s" s="26" r="I25">
        <v>43</v>
      </c>
      <c s="3" r="J25"/>
      <c s="3" r="K25"/>
      <c s="3" r="L25"/>
      <c s="3" r="M25"/>
      <c s="3" r="N25"/>
      <c s="3" r="O25"/>
      <c s="3" r="P25"/>
      <c s="3" r="Q25"/>
      <c s="3" r="R25"/>
      <c s="3" r="S25"/>
    </row>
    <row customHeight="1" r="26" ht="12.75">
      <c s="7" r="A26"/>
      <c t="s" s="17" r="B26">
        <v>44</v>
      </c>
      <c t="s" s="17" r="C26">
        <v>45</v>
      </c>
      <c t="s" s="17" r="D26">
        <v>46</v>
      </c>
      <c t="s" s="17" r="E26">
        <v>47</v>
      </c>
      <c t="s" s="17" r="F26">
        <v>48</v>
      </c>
      <c s="7" r="G26"/>
      <c s="3" r="H26"/>
      <c t="s" s="3" r="I26">
        <v>49</v>
      </c>
      <c s="3" r="J26"/>
      <c s="3" r="K26"/>
      <c s="3" r="L26"/>
      <c s="3" r="M26"/>
      <c s="3" r="N26"/>
      <c s="3" r="O26"/>
      <c s="3" r="P26"/>
      <c s="3" r="Q26"/>
      <c s="3" r="R26"/>
      <c s="3" r="S26"/>
    </row>
    <row customHeight="1" r="27" ht="12.75">
      <c s="7" r="A27"/>
      <c t="str" s="39" r="B27">
        <f ref="B27:B36" t="array">TRANSPOSE(PaymentSchedule!$E$7:$N$7)</f>
        <v>Card #1</v>
      </c>
      <c t="str" s="40" r="C27">
        <f ref="C27:C36" t="array">TRANSPOSE(PaymentSchedule!$E$8:$N$8)</f>
        <v>  4,400.00 </v>
      </c>
      <c t="str" s="40" r="D27">
        <f ref="D27" t="array">TRANSPOSE(PaymentSchedule!$E$13:$N$13)</f>
        <v>#NAME?</v>
      </c>
      <c t="str" s="41" r="E27">
        <f ref="E27" t="array">TRANSPOSE(PaymentSchedule!$E$11:$N$11)</f>
        <v>#NAME?</v>
      </c>
      <c t="str" s="42" r="F27">
        <f ref="F27" t="array">TRANSPOSE(PaymentSchedule!$E$12:$N$12)</f>
        <v>#NAME?</v>
      </c>
      <c t="str" s="43" r="G27">
        <f ref="G27" t="array">TRANSPOSE(PaymentSchedule!E14:N14)</f>
        <v>#NAME?</v>
      </c>
      <c s="3" r="H27"/>
      <c t="s" s="3" r="I27">
        <v>50</v>
      </c>
      <c s="3" r="J27"/>
      <c s="3" r="K27"/>
      <c s="3" r="L27"/>
      <c s="3" r="M27"/>
      <c s="3" r="N27"/>
      <c s="3" r="O27"/>
      <c s="3" r="P27"/>
      <c s="3" r="Q27"/>
      <c s="3" r="R27"/>
      <c s="3" r="S27"/>
    </row>
    <row customHeight="1" r="28" ht="12.75">
      <c s="7" r="A28"/>
      <c t="s" s="39" r="B28">
        <v>51</v>
      </c>
      <c s="40" r="C28">
        <v>3200.0</v>
      </c>
      <c s="40" r="D28"/>
      <c s="41" r="E28"/>
      <c s="42" r="F28"/>
      <c s="43" r="G28"/>
      <c s="3" r="H28"/>
      <c t="s" s="3" r="I28">
        <v>52</v>
      </c>
      <c s="3" r="J28"/>
      <c s="3" r="K28"/>
      <c s="3" r="L28"/>
      <c s="3" r="M28"/>
      <c s="3" r="N28"/>
      <c s="3" r="O28"/>
      <c s="3" r="P28"/>
      <c s="3" r="Q28"/>
      <c s="3" r="R28"/>
      <c s="3" r="S28"/>
    </row>
    <row customHeight="1" r="29" ht="12.75">
      <c s="7" r="A29"/>
      <c t="s" s="39" r="B29">
        <v>53</v>
      </c>
      <c s="40" r="C29">
        <v>5000.0</v>
      </c>
      <c s="40" r="D29"/>
      <c s="41" r="E29"/>
      <c s="42" r="F29"/>
      <c s="43" r="G29"/>
      <c s="3" r="H29"/>
      <c t="s" s="3" r="I29">
        <v>54</v>
      </c>
      <c s="3" r="J29"/>
      <c s="3" r="K29"/>
      <c s="3" r="L29"/>
      <c s="3" r="M29"/>
      <c s="3" r="N29"/>
      <c s="3" r="O29"/>
      <c s="3" r="P29"/>
      <c s="3" r="Q29"/>
      <c s="3" r="R29"/>
      <c s="3" r="S29"/>
    </row>
    <row customHeight="1" r="30" ht="12.75">
      <c s="7" r="A30"/>
      <c t="s" s="39" r="B30">
        <v>55</v>
      </c>
      <c s="40" r="C30">
        <v>9000.0</v>
      </c>
      <c s="40" r="D30"/>
      <c s="41" r="E30"/>
      <c s="42" r="F30"/>
      <c s="43" r="G30"/>
      <c s="3" r="H30"/>
      <c s="3" r="I30"/>
      <c s="3" r="J30"/>
      <c s="3" r="K30"/>
      <c s="3" r="L30"/>
      <c s="3" r="M30"/>
      <c s="3" r="N30"/>
      <c s="3" r="O30"/>
      <c s="3" r="P30"/>
      <c s="3" r="Q30"/>
      <c s="3" r="R30"/>
      <c s="3" r="S30"/>
    </row>
    <row customHeight="1" r="31" ht="12.75">
      <c s="7" r="A31"/>
      <c t="s" s="39" r="B31">
        <v>56</v>
      </c>
      <c s="40" r="C31">
        <v>4900.0</v>
      </c>
      <c s="40" r="D31"/>
      <c s="41" r="E31"/>
      <c s="42" r="F31"/>
      <c s="43" r="G31"/>
      <c s="3" r="H31"/>
      <c t="s" s="8" r="I31">
        <v>57</v>
      </c>
      <c s="3" r="J31"/>
      <c s="3" r="K31"/>
      <c s="3" r="L31"/>
      <c s="3" r="M31"/>
      <c s="3" r="N31"/>
      <c s="3" r="O31"/>
      <c s="3" r="P31"/>
      <c s="3" r="Q31"/>
      <c s="3" r="R31"/>
      <c s="3" r="S31"/>
    </row>
    <row customHeight="1" r="32" ht="12.75">
      <c s="7" r="A32"/>
      <c s="39" r="B32"/>
      <c s="40" r="C32">
        <v>0.0</v>
      </c>
      <c s="40" r="D32"/>
      <c s="41" r="E32"/>
      <c s="42" r="F32"/>
      <c s="43" r="G32"/>
      <c s="3" r="H32"/>
      <c t="s" s="3" r="I32">
        <v>58</v>
      </c>
      <c s="3" r="J32"/>
      <c s="3" r="K32"/>
      <c s="3" r="L32"/>
      <c s="3" r="M32"/>
      <c s="3" r="N32"/>
      <c s="3" r="O32"/>
      <c s="3" r="P32"/>
      <c s="3" r="Q32"/>
      <c s="3" r="R32"/>
      <c s="3" r="S32"/>
    </row>
    <row customHeight="1" r="33" ht="12.75">
      <c s="7" r="A33"/>
      <c s="39" r="B33"/>
      <c s="40" r="C33">
        <v>0.0</v>
      </c>
      <c s="40" r="D33"/>
      <c s="41" r="E33"/>
      <c s="42" r="F33"/>
      <c s="43" r="G33"/>
      <c s="3" r="H33"/>
      <c t="s" s="3" r="I33">
        <v>59</v>
      </c>
      <c s="3" r="J33"/>
      <c s="3" r="K33"/>
      <c s="3" r="L33"/>
      <c s="3" r="M33"/>
      <c s="3" r="N33"/>
      <c s="3" r="O33"/>
      <c s="3" r="P33"/>
      <c s="3" r="Q33"/>
      <c s="3" r="R33"/>
      <c s="3" r="S33"/>
    </row>
    <row customHeight="1" r="34" ht="12.75">
      <c s="7" r="A34"/>
      <c s="39" r="B34"/>
      <c s="40" r="C34">
        <v>0.0</v>
      </c>
      <c s="40" r="D34"/>
      <c s="41" r="E34"/>
      <c s="42" r="F34"/>
      <c s="43" r="G34"/>
      <c s="3" r="H34"/>
      <c s="3" r="I34"/>
      <c s="3" r="J34"/>
      <c s="3" r="K34"/>
      <c s="3" r="L34"/>
      <c s="3" r="M34"/>
      <c s="3" r="N34"/>
      <c s="3" r="O34"/>
      <c s="3" r="P34"/>
      <c s="3" r="Q34"/>
      <c s="3" r="R34"/>
      <c s="3" r="S34"/>
    </row>
    <row customHeight="1" r="35" ht="12.75">
      <c s="7" r="A35"/>
      <c s="39" r="B35"/>
      <c s="40" r="C35">
        <v>0.0</v>
      </c>
      <c s="40" r="D35"/>
      <c s="41" r="E35"/>
      <c s="42" r="F35"/>
      <c s="43" r="G35"/>
      <c s="3" r="H35"/>
      <c t="s" s="26" r="I35">
        <v>60</v>
      </c>
      <c s="3" r="J35"/>
      <c s="3" r="K35"/>
      <c s="3" r="L35"/>
      <c s="3" r="M35"/>
      <c s="3" r="N35"/>
      <c s="3" r="O35"/>
      <c s="3" r="P35"/>
      <c s="3" r="Q35"/>
      <c s="3" r="R35"/>
      <c s="3" r="S35"/>
    </row>
    <row customHeight="1" r="36" ht="12.75">
      <c s="7" r="A36"/>
      <c s="39" r="B36"/>
      <c s="40" r="C36">
        <v>0.0</v>
      </c>
      <c s="40" r="D36"/>
      <c s="41" r="E36"/>
      <c s="42" r="F36"/>
      <c s="43" r="G36"/>
      <c s="3" r="H36"/>
      <c t="s" s="3" r="I36">
        <v>61</v>
      </c>
      <c s="3" r="J36"/>
      <c s="3" r="K36"/>
      <c s="3" r="L36"/>
      <c s="3" r="M36"/>
      <c s="3" r="N36"/>
      <c s="3" r="O36"/>
      <c s="3" r="P36"/>
      <c s="3" r="Q36"/>
      <c s="3" r="R36"/>
      <c s="3" r="S36"/>
    </row>
    <row customHeight="1" r="37" ht="16.5">
      <c s="7" r="A37"/>
      <c s="7" r="B37"/>
      <c t="s" s="44" r="C37">
        <v>62</v>
      </c>
      <c t="str" s="45" r="D37">
        <f>PaymentSchedule!E16</f>
        <v>#NAME?</v>
      </c>
      <c t="s" s="46" r="E37">
        <v>63</v>
      </c>
      <c s="7" r="F37"/>
      <c s="7" r="G37"/>
      <c s="3" r="H37"/>
      <c t="s" s="3" r="I37">
        <v>64</v>
      </c>
      <c s="3" r="J37"/>
      <c s="3" r="K37"/>
      <c s="3" r="L37"/>
      <c s="3" r="M37"/>
      <c s="3" r="N37"/>
      <c s="3" r="O37"/>
      <c s="3" r="P37"/>
      <c s="3" r="Q37"/>
      <c s="3" r="R37"/>
      <c s="3" r="S37"/>
    </row>
    <row customHeight="1" r="38" ht="12.75">
      <c s="7" r="A38"/>
      <c s="7" r="B38"/>
      <c s="7" r="C38"/>
      <c t="s" s="47" r="D38">
        <v>65</v>
      </c>
      <c s="7" r="E38"/>
      <c s="7" r="F38"/>
      <c s="7" r="G38"/>
      <c s="3" r="H38"/>
      <c s="3" r="I38"/>
      <c s="3" r="J38"/>
      <c s="3" r="K38"/>
      <c s="3" r="L38"/>
      <c s="3" r="M38"/>
      <c s="3" r="N38"/>
      <c s="3" r="O38"/>
      <c s="3" r="P38"/>
      <c s="3" r="Q38"/>
      <c s="3" r="R38"/>
      <c s="3" r="S38"/>
    </row>
    <row customHeight="1" r="39" ht="12.75">
      <c s="3" r="A39"/>
      <c s="3" r="B39"/>
      <c s="3" r="C39"/>
      <c s="3" r="D39"/>
      <c s="3" r="E39"/>
      <c s="3" r="F39"/>
      <c s="3" r="G39"/>
      <c s="3" r="H39"/>
      <c t="s" s="26" r="I39">
        <v>66</v>
      </c>
      <c s="3" r="J39"/>
      <c s="3" r="K39"/>
      <c s="3" r="L39"/>
      <c s="3" r="M39"/>
      <c s="3" r="N39"/>
      <c s="3" r="O39"/>
      <c s="3" r="P39"/>
      <c s="3" r="Q39"/>
      <c s="3" r="R39"/>
      <c s="3" r="S39"/>
    </row>
    <row customHeight="1" r="40" ht="12.75">
      <c s="3" r="A40"/>
      <c s="3" r="B40"/>
      <c s="3" r="C40"/>
      <c s="3" r="D40"/>
      <c s="3" r="E40"/>
      <c s="3" r="F40"/>
      <c s="3" r="G40"/>
      <c s="3" r="H40"/>
      <c t="s" s="3" r="I40">
        <v>67</v>
      </c>
      <c s="3" r="J40"/>
      <c s="3" r="K40"/>
      <c s="3" r="L40"/>
      <c s="3" r="M40"/>
      <c s="3" r="N40"/>
      <c s="3" r="O40"/>
      <c s="3" r="P40"/>
      <c s="3" r="Q40"/>
      <c s="3" r="R40"/>
      <c s="3" r="S40"/>
    </row>
    <row customHeight="1" r="41" ht="12.75">
      <c s="3" r="A41"/>
      <c s="3" r="B41"/>
      <c s="3" r="C41"/>
      <c s="3" r="D41"/>
      <c s="3" r="E41"/>
      <c s="3" r="F41"/>
      <c s="3" r="G41"/>
      <c s="3" r="H41"/>
      <c t="s" s="3" r="I41">
        <v>68</v>
      </c>
      <c s="3" r="J41"/>
      <c s="3" r="K41"/>
      <c s="3" r="L41"/>
      <c s="3" r="M41"/>
      <c s="3" r="N41"/>
      <c s="3" r="O41"/>
      <c s="3" r="P41"/>
      <c s="3" r="Q41"/>
      <c s="3" r="R41"/>
      <c s="3" r="S41"/>
    </row>
    <row customHeight="1" r="42" ht="12.75">
      <c s="3" r="A42"/>
      <c t="s" s="5" r="B42">
        <v>69</v>
      </c>
      <c s="3" r="C42"/>
      <c s="3" r="D42"/>
      <c s="3" r="E42"/>
      <c s="3" r="F42"/>
      <c s="3" r="G42"/>
      <c s="3" r="H42"/>
      <c t="s" s="3" r="I42">
        <v>70</v>
      </c>
      <c s="3" r="J42"/>
      <c s="3" r="K42"/>
      <c s="3" r="L42"/>
      <c s="3" r="M42"/>
      <c s="3" r="N42"/>
      <c s="3" r="O42"/>
      <c s="3" r="P42"/>
      <c s="3" r="Q42"/>
      <c s="3" r="R42"/>
      <c s="3" r="S42"/>
    </row>
    <row customHeight="1" r="43" ht="12.75">
      <c s="3" r="A43"/>
      <c s="3" r="B43"/>
      <c s="3" r="C43"/>
      <c s="3" r="D43"/>
      <c s="3" r="E43"/>
      <c s="3" r="F43"/>
      <c s="3" r="G43"/>
      <c s="3" r="H43"/>
      <c s="3" r="I43"/>
      <c s="3" r="J43"/>
      <c s="3" r="K43"/>
      <c s="3" r="L43"/>
      <c s="3" r="M43"/>
      <c s="3" r="N43"/>
      <c s="3" r="O43"/>
      <c s="3" r="P43"/>
      <c s="3" r="Q43"/>
      <c s="3" r="R43"/>
      <c s="3" r="S43"/>
    </row>
    <row customHeight="1" r="44" ht="12.75">
      <c s="3" r="A44"/>
      <c s="3" r="B44"/>
      <c s="3" r="C44"/>
      <c s="3" r="D44"/>
      <c s="3" r="E44"/>
      <c s="3" r="F44"/>
      <c s="3" r="G44"/>
      <c s="3" r="H44"/>
      <c t="s" s="8" r="I44">
        <v>71</v>
      </c>
      <c s="3" r="J44"/>
      <c s="3" r="K44"/>
      <c s="3" r="L44"/>
      <c s="3" r="M44"/>
      <c s="3" r="N44"/>
      <c s="3" r="O44"/>
      <c s="3" r="P44"/>
      <c s="3" r="Q44"/>
      <c s="3" r="R44"/>
      <c s="3" r="S44"/>
    </row>
    <row customHeight="1" r="45" ht="12.75">
      <c s="3" r="A45"/>
      <c s="3" r="B45"/>
      <c s="3" r="C45"/>
      <c s="3" r="D45"/>
      <c s="3" r="E45"/>
      <c s="3" r="F45"/>
      <c s="3" r="G45"/>
      <c s="3" r="H45"/>
      <c t="s" s="3" r="I45">
        <v>72</v>
      </c>
      <c s="3" r="J45"/>
      <c s="3" r="K45"/>
      <c s="3" r="L45"/>
      <c s="3" r="M45"/>
      <c s="3" r="N45"/>
      <c s="3" r="O45"/>
      <c s="3" r="P45"/>
      <c s="3" r="Q45"/>
      <c s="3" r="R45"/>
      <c s="3" r="S45"/>
    </row>
    <row customHeight="1" r="46" ht="12.75">
      <c s="3" r="A46"/>
      <c s="3" r="B46"/>
      <c s="3" r="C46"/>
      <c s="3" r="D46"/>
      <c s="3" r="E46"/>
      <c s="3" r="F46"/>
      <c s="3" r="G46"/>
      <c s="3" r="H46"/>
      <c s="3" r="I46"/>
      <c s="3" r="J46"/>
      <c s="3" r="K46"/>
      <c s="3" r="L46"/>
      <c s="3" r="M46"/>
      <c s="3" r="N46"/>
      <c s="3" r="O46"/>
      <c s="3" r="P46"/>
      <c s="3" r="Q46"/>
      <c s="3" r="R46"/>
      <c s="3" r="S46"/>
    </row>
    <row customHeight="1" r="47" ht="12.75">
      <c s="3" r="A47"/>
      <c s="3" r="B47"/>
      <c s="3" r="C47"/>
      <c s="3" r="D47"/>
      <c s="3" r="E47"/>
      <c s="3" r="F47"/>
      <c s="3" r="G47"/>
      <c s="3" r="H47"/>
      <c t="s" s="4" r="I47">
        <v>73</v>
      </c>
      <c s="3" r="J47"/>
      <c s="3" r="K47"/>
      <c s="3" r="L47"/>
      <c s="3" r="M47"/>
      <c s="3" r="N47"/>
      <c s="3" r="O47"/>
      <c s="3" r="P47"/>
      <c s="3" r="Q47"/>
      <c s="3" r="R47"/>
      <c s="3" r="S47"/>
    </row>
    <row customHeight="1" r="48" ht="12.75">
      <c s="3" r="A48"/>
      <c s="3" r="B48"/>
      <c s="3" r="C48"/>
      <c s="3" r="D48"/>
      <c s="3" r="E48"/>
      <c s="3" r="F48"/>
      <c s="3" r="G48"/>
      <c s="3" r="H48"/>
      <c t="s" s="3" r="I48">
        <v>74</v>
      </c>
      <c s="3" r="J48"/>
      <c s="3" r="K48"/>
      <c s="3" r="L48"/>
      <c s="3" r="M48"/>
      <c s="3" r="N48"/>
      <c s="3" r="O48"/>
      <c s="3" r="P48"/>
      <c s="3" r="Q48"/>
      <c s="3" r="R48"/>
      <c s="3" r="S48"/>
    </row>
    <row customHeight="1" r="49" ht="12.75">
      <c s="3" r="A49"/>
      <c s="3" r="B49"/>
      <c s="3" r="C49"/>
      <c s="3" r="D49"/>
      <c s="3" r="E49"/>
      <c s="3" r="F49"/>
      <c s="3" r="G49"/>
      <c s="3" r="H49"/>
      <c t="s" s="3" r="I49">
        <v>75</v>
      </c>
      <c s="3" r="J49"/>
      <c s="3" r="K49"/>
      <c s="3" r="L49"/>
      <c s="3" r="M49"/>
      <c s="3" r="N49"/>
      <c s="3" r="O49"/>
      <c s="3" r="P49"/>
      <c s="3" r="Q49"/>
      <c s="3" r="R49"/>
      <c s="3" r="S49"/>
    </row>
    <row customHeight="1" r="50" ht="12.75">
      <c s="3" r="A50"/>
      <c s="3" r="B50"/>
      <c s="3" r="C50"/>
      <c s="3" r="D50"/>
      <c s="3" r="E50"/>
      <c s="3" r="F50"/>
      <c s="3" r="G50"/>
      <c s="3" r="H50"/>
      <c t="s" s="3" r="I50">
        <v>76</v>
      </c>
      <c s="3" r="J50"/>
      <c s="3" r="K50"/>
      <c s="3" r="L50"/>
      <c s="3" r="M50"/>
      <c s="3" r="N50"/>
      <c s="3" r="O50"/>
      <c s="3" r="P50"/>
      <c s="3" r="Q50"/>
      <c s="3" r="R50"/>
      <c s="3" r="S50"/>
    </row>
    <row customHeight="1" r="51" ht="12.75">
      <c s="3" r="A51"/>
      <c s="3" r="B51"/>
      <c s="3" r="C51"/>
      <c s="3" r="D51"/>
      <c s="3" r="E51"/>
      <c s="3" r="F51"/>
      <c s="3" r="G51"/>
      <c s="3" r="H51"/>
      <c t="s" s="8" r="I51">
        <v>77</v>
      </c>
      <c s="3" r="J51"/>
      <c s="3" r="K51"/>
      <c s="3" r="L51"/>
      <c s="3" r="M51"/>
      <c s="3" r="N51"/>
      <c s="3" r="O51"/>
      <c s="3" r="P51"/>
      <c s="3" r="Q51"/>
      <c s="3" r="R51"/>
      <c s="3" r="S51"/>
    </row>
    <row customHeight="1" r="52" ht="12.75">
      <c s="3" r="A52"/>
      <c s="3" r="B52"/>
      <c s="3" r="C52"/>
      <c s="3" r="D52"/>
      <c s="3" r="E52"/>
      <c s="3" r="F52"/>
      <c s="3" r="G52"/>
      <c s="3" r="H52"/>
      <c s="3" r="I52"/>
      <c s="3" r="J52"/>
      <c s="3" r="K52"/>
      <c s="3" r="L52"/>
      <c s="3" r="M52"/>
      <c s="3" r="N52"/>
      <c s="3" r="O52"/>
      <c s="3" r="P52"/>
      <c s="3" r="Q52"/>
      <c s="3" r="R52"/>
      <c s="3" r="S52"/>
    </row>
    <row customHeight="1" r="53" ht="12.75">
      <c s="3" r="A53"/>
      <c s="3" r="B53"/>
      <c s="3" r="C53"/>
      <c s="3" r="D53"/>
      <c s="3" r="E53"/>
      <c s="3" r="F53"/>
      <c s="3" r="G53"/>
      <c s="3" r="H53"/>
      <c t="s" s="4" r="I53">
        <v>78</v>
      </c>
      <c s="3" r="J53"/>
      <c s="3" r="K53"/>
      <c s="3" r="L53"/>
      <c s="3" r="M53"/>
      <c s="3" r="N53"/>
      <c s="3" r="O53"/>
      <c s="3" r="P53"/>
      <c s="3" r="Q53"/>
      <c s="3" r="R53"/>
      <c s="3" r="S53"/>
    </row>
    <row customHeight="1" r="54" ht="12.75">
      <c s="3" r="A54"/>
      <c s="3" r="B54"/>
      <c s="3" r="C54"/>
      <c s="3" r="D54"/>
      <c s="3" r="E54"/>
      <c s="3" r="F54"/>
      <c s="3" r="G54"/>
      <c s="3" r="H54"/>
      <c t="s" s="3" r="I54">
        <v>79</v>
      </c>
      <c s="3" r="J54"/>
      <c s="3" r="K54"/>
      <c s="3" r="L54"/>
      <c s="3" r="M54"/>
      <c s="3" r="N54"/>
      <c s="3" r="O54"/>
      <c s="3" r="P54"/>
      <c s="3" r="Q54"/>
      <c s="3" r="R54"/>
      <c s="3" r="S54"/>
    </row>
    <row customHeight="1" r="55" ht="12.75">
      <c s="3" r="A55"/>
      <c s="3" r="B55"/>
      <c s="3" r="C55"/>
      <c s="3" r="D55"/>
      <c s="3" r="E55"/>
      <c s="3" r="F55"/>
      <c s="3" r="G55"/>
      <c s="3" r="H55"/>
      <c t="s" s="3" r="I55">
        <v>80</v>
      </c>
      <c s="3" r="J55"/>
      <c s="3" r="K55"/>
      <c s="3" r="L55"/>
      <c s="3" r="M55"/>
      <c s="3" r="N55"/>
      <c s="3" r="O55"/>
      <c s="3" r="P55"/>
      <c s="3" r="Q55"/>
      <c s="3" r="R55"/>
      <c s="3" r="S55"/>
    </row>
    <row customHeight="1" r="56" ht="12.75">
      <c s="3" r="A56"/>
      <c s="3" r="B56"/>
      <c s="3" r="C56"/>
      <c s="3" r="D56"/>
      <c s="3" r="E56"/>
      <c s="3" r="F56"/>
      <c s="3" r="G56"/>
      <c s="3" r="H56"/>
      <c t="s" s="3" r="I56">
        <v>81</v>
      </c>
      <c s="3" r="J56"/>
      <c s="3" r="K56"/>
      <c s="3" r="L56"/>
      <c s="3" r="M56"/>
      <c s="3" r="N56"/>
      <c s="3" r="O56"/>
      <c s="3" r="P56"/>
      <c s="3" r="Q56"/>
      <c s="3" r="R56"/>
      <c s="3" r="S56"/>
    </row>
    <row customHeight="1" r="57" ht="12.75">
      <c s="3" r="A57"/>
      <c s="3" r="B57"/>
      <c s="3" r="C57"/>
      <c s="3" r="D57"/>
      <c s="3" r="E57"/>
      <c s="3" r="F57"/>
      <c s="3" r="G57"/>
      <c s="3" r="H57"/>
      <c s="3" r="I57"/>
      <c s="3" r="J57"/>
      <c s="3" r="K57"/>
      <c s="3" r="L57"/>
      <c s="3" r="M57"/>
      <c s="3" r="N57"/>
      <c s="3" r="O57"/>
      <c s="3" r="P57"/>
      <c s="3" r="Q57"/>
      <c s="3" r="R57"/>
      <c s="3" r="S57"/>
    </row>
    <row customHeight="1" r="58" ht="12.75">
      <c s="3" r="A58"/>
      <c s="3" r="B58"/>
      <c s="3" r="C58"/>
      <c s="3" r="D58"/>
      <c s="3" r="E58"/>
      <c s="3" r="F58"/>
      <c s="3" r="G58"/>
      <c s="3" r="H58"/>
      <c t="s" s="4" r="I58">
        <v>82</v>
      </c>
      <c s="3" r="J58"/>
      <c s="3" r="K58"/>
      <c s="3" r="L58"/>
      <c s="3" r="M58"/>
      <c s="3" r="N58"/>
      <c s="3" r="O58"/>
      <c s="3" r="P58"/>
      <c s="3" r="Q58"/>
      <c s="3" r="R58"/>
      <c s="3" r="S58"/>
    </row>
    <row customHeight="1" r="59" ht="12.75">
      <c s="3" r="A59"/>
      <c s="3" r="B59"/>
      <c s="3" r="C59"/>
      <c s="3" r="D59"/>
      <c s="3" r="E59"/>
      <c s="3" r="F59"/>
      <c s="3" r="G59"/>
      <c s="3" r="H59"/>
      <c t="s" s="3" r="I59">
        <v>83</v>
      </c>
      <c s="3" r="J59"/>
      <c s="3" r="K59"/>
      <c s="3" r="L59"/>
      <c s="3" r="M59"/>
      <c s="3" r="N59"/>
      <c s="3" r="O59"/>
      <c s="3" r="P59"/>
      <c s="3" r="Q59"/>
      <c s="3" r="R59"/>
      <c s="3" r="S59"/>
    </row>
    <row customHeight="1" r="60" ht="12.75">
      <c s="3" r="A60"/>
      <c s="3" r="B60"/>
      <c s="3" r="C60"/>
      <c s="3" r="D60"/>
      <c s="3" r="E60"/>
      <c s="3" r="F60"/>
      <c s="3" r="G60"/>
      <c s="3" r="H60"/>
      <c t="s" s="3" r="I60">
        <v>84</v>
      </c>
      <c s="3" r="J60"/>
      <c s="3" r="K60"/>
      <c s="3" r="L60"/>
      <c s="3" r="M60"/>
      <c s="3" r="N60"/>
      <c s="3" r="O60"/>
      <c s="3" r="P60"/>
      <c s="3" r="Q60"/>
      <c s="3" r="R60"/>
      <c s="3" r="S60"/>
    </row>
    <row customHeight="1" r="61" ht="12.75">
      <c s="3" r="A61"/>
      <c s="3" r="B61"/>
      <c s="3" r="C61"/>
      <c s="3" r="D61"/>
      <c s="3" r="E61"/>
      <c s="3" r="F61"/>
      <c s="3" r="G61"/>
      <c s="3" r="H61"/>
      <c t="s" s="3" r="I61">
        <v>85</v>
      </c>
      <c s="3" r="J61"/>
      <c s="3" r="K61"/>
      <c s="3" r="L61"/>
      <c s="3" r="M61"/>
      <c s="3" r="N61"/>
      <c s="3" r="O61"/>
      <c s="3" r="P61"/>
      <c s="3" r="Q61"/>
      <c s="3" r="R61"/>
      <c s="3" r="S61"/>
    </row>
    <row customHeight="1" r="62" ht="12.75">
      <c s="3" r="A62"/>
      <c s="3" r="B62"/>
      <c s="3" r="C62"/>
      <c s="3" r="D62"/>
      <c s="3" r="E62"/>
      <c s="3" r="F62"/>
      <c s="3" r="G62"/>
      <c s="3" r="H62"/>
      <c t="s" s="3" r="I62">
        <v>86</v>
      </c>
      <c s="3" r="J62"/>
      <c s="3" r="K62"/>
      <c s="3" r="L62"/>
      <c s="3" r="M62"/>
      <c s="3" r="N62"/>
      <c s="3" r="O62"/>
      <c s="3" r="P62"/>
      <c s="3" r="Q62"/>
      <c s="3" r="R62"/>
      <c s="3" r="S62"/>
    </row>
    <row customHeight="1" r="63" ht="12.75">
      <c s="3" r="A63"/>
      <c s="3" r="B63"/>
      <c s="3" r="C63"/>
      <c s="3" r="D63"/>
      <c s="3" r="E63"/>
      <c s="3" r="F63"/>
      <c s="3" r="G63"/>
      <c s="3" r="H63"/>
      <c t="s" s="3" r="I63">
        <v>87</v>
      </c>
      <c s="3" r="J63"/>
      <c s="3" r="K63"/>
      <c s="3" r="L63"/>
      <c s="3" r="M63"/>
      <c s="3" r="N63"/>
      <c s="3" r="O63"/>
      <c s="3" r="P63"/>
      <c s="3" r="Q63"/>
      <c s="3" r="R63"/>
      <c s="3" r="S63"/>
    </row>
    <row customHeight="1" r="64" ht="12.75">
      <c s="3" r="A64"/>
      <c s="3" r="B64"/>
      <c s="3" r="C64"/>
      <c s="3" r="D64"/>
      <c s="3" r="E64"/>
      <c s="3" r="F64"/>
      <c s="3" r="G64"/>
      <c s="3" r="H64"/>
      <c s="3" r="I64"/>
      <c s="3" r="J64"/>
      <c s="3" r="K64"/>
      <c s="3" r="L64"/>
      <c s="3" r="M64"/>
      <c s="3" r="N64"/>
      <c s="3" r="O64"/>
      <c s="3" r="P64"/>
      <c s="3" r="Q64"/>
      <c s="3" r="R64"/>
      <c s="3" r="S64"/>
    </row>
    <row customHeight="1" r="65" ht="12.75">
      <c s="3" r="A65"/>
      <c s="3" r="B65"/>
      <c s="3" r="C65"/>
      <c s="3" r="D65"/>
      <c s="3" r="E65"/>
      <c s="3" r="F65"/>
      <c s="3" r="G65"/>
      <c s="3" r="H65"/>
      <c t="s" s="4" r="I65">
        <v>88</v>
      </c>
      <c s="3" r="J65"/>
      <c s="3" r="K65"/>
      <c s="3" r="L65"/>
      <c s="3" r="M65"/>
      <c s="3" r="N65"/>
      <c s="3" r="O65"/>
      <c s="3" r="P65"/>
      <c s="3" r="Q65"/>
      <c s="3" r="R65"/>
      <c s="3" r="S65"/>
    </row>
    <row customHeight="1" r="66" ht="12.75">
      <c s="3" r="A66"/>
      <c s="3" r="B66"/>
      <c s="3" r="C66"/>
      <c s="3" r="D66"/>
      <c s="3" r="E66"/>
      <c s="3" r="F66"/>
      <c s="3" r="G66"/>
      <c s="3" r="H66"/>
      <c t="s" s="3" r="I66">
        <v>89</v>
      </c>
      <c s="3" r="J66"/>
      <c s="3" r="K66"/>
      <c s="3" r="L66"/>
      <c s="3" r="M66"/>
      <c s="3" r="N66"/>
      <c s="3" r="O66"/>
      <c s="3" r="P66"/>
      <c s="3" r="Q66"/>
      <c s="3" r="R66"/>
      <c s="3" r="S66"/>
    </row>
    <row customHeight="1" r="67" ht="12.75">
      <c s="3" r="A67"/>
      <c s="3" r="B67"/>
      <c s="3" r="C67"/>
      <c s="3" r="D67"/>
      <c s="3" r="E67"/>
      <c s="3" r="F67"/>
      <c s="3" r="G67"/>
      <c s="3" r="H67"/>
      <c t="s" s="3" r="I67">
        <v>90</v>
      </c>
      <c s="3" r="J67"/>
      <c s="3" r="K67"/>
      <c s="3" r="L67"/>
      <c s="3" r="M67"/>
      <c s="3" r="N67"/>
      <c s="3" r="O67"/>
      <c s="3" r="P67"/>
      <c s="3" r="Q67"/>
      <c s="3" r="R67"/>
      <c s="3" r="S67"/>
    </row>
  </sheetData>
  <mergeCells count="1">
    <mergeCell ref="M7:Q7"/>
  </mergeCells>
  <conditionalFormatting sqref="C21">
    <cfRule priority="1" type="cellIs" operator="lessThan" dxfId="0">
      <formula>0</formula>
    </cfRule>
  </conditionalFormatting>
  <conditionalFormatting sqref="E8:E17">
    <cfRule priority="2" type="expression" dxfId="0">
      <formula>E8&lt;(ROUND(OFFSET($C$7,ROW()-ROW($C$7),0,1,1)*OFFSET($D$7,ROW()-ROW($D$7),0,1,1)/12,2))</formula>
    </cfRule>
  </conditionalFormatting>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showGridLines="0" workbookViewId="0"/>
  </sheetViews>
  <sheetFormatPr customHeight="1" defaultColWidth="17.29" defaultRowHeight="15.75"/>
  <cols>
    <col min="1" customWidth="1" max="1" width="4.14"/>
    <col min="2" customWidth="1" max="2" width="6.57"/>
    <col min="3" customWidth="1" max="3" width="7.0"/>
    <col min="4" customWidth="1" max="4" width="8.0"/>
    <col min="5" customWidth="1" max="14" width="10.14"/>
    <col min="15" customWidth="1" max="15" width="4.0"/>
    <col min="16" customWidth="1" max="16" width="9.0"/>
    <col min="17" customWidth="1" max="26" hidden="1" width="8.43"/>
    <col min="27" customWidth="1" max="27" hidden="1" width="2.43"/>
    <col min="28" customWidth="1" max="37" hidden="1" width="7.14"/>
    <col min="38" customWidth="1" max="38" hidden="1" width="7.0"/>
    <col min="39" customWidth="1" max="39" hidden="1" width="2.14"/>
    <col min="40" customWidth="1" max="50" hidden="1" width="7.0"/>
    <col min="51" customWidth="1" max="51" hidden="1" width="4.29"/>
    <col min="52" customWidth="1" max="61" hidden="1" width="7.0"/>
  </cols>
  <sheetData>
    <row customHeight="1" r="1" ht="18.0">
      <c s="48" r="A1"/>
      <c s="49" r="B1"/>
      <c t="s" s="50" r="C1">
        <v>91</v>
      </c>
      <c s="51" r="D1"/>
      <c s="51" r="E1"/>
      <c s="51" r="F1"/>
      <c s="51" r="G1"/>
      <c s="51" r="H1"/>
      <c s="51" r="I1"/>
      <c s="51" r="J1"/>
      <c s="51" r="K1"/>
      <c s="51" r="L1"/>
      <c s="51" r="M1"/>
      <c s="51" r="N1"/>
      <c s="3" r="O1"/>
      <c s="3" r="P1"/>
      <c s="3" r="Q1"/>
      <c s="3" r="R1"/>
      <c s="3" r="S1"/>
      <c s="3" r="T1"/>
      <c s="3" r="U1"/>
      <c s="3" r="V1"/>
      <c s="3" r="W1"/>
      <c s="3" r="X1"/>
      <c s="3" r="Y1"/>
      <c s="3" r="Z1"/>
      <c s="3" r="AA1"/>
      <c s="3" r="AB1"/>
      <c s="3" r="AC1"/>
      <c s="3" r="AD1"/>
      <c s="3" r="AE1"/>
      <c s="3" r="AF1"/>
      <c s="3" r="AG1"/>
      <c s="3" r="AH1"/>
      <c s="3" r="AI1"/>
      <c s="3" r="AJ1"/>
      <c s="3" r="AK1"/>
      <c s="3" r="AL1"/>
      <c s="3" r="AM1"/>
      <c s="3" r="AN1"/>
      <c s="3" r="AO1"/>
      <c s="3" r="AP1"/>
      <c s="3" r="AQ1"/>
      <c s="3" r="AR1"/>
      <c s="3" r="AS1"/>
      <c s="3" r="AT1"/>
      <c s="3" r="AU1"/>
      <c s="3" r="AV1"/>
      <c s="3" r="AW1"/>
      <c s="3" r="AX1"/>
      <c s="3" r="AY1"/>
      <c s="3" r="AZ1"/>
      <c s="3" r="BA1"/>
      <c s="3" r="BB1"/>
      <c s="3" r="BC1"/>
      <c s="3" r="BD1"/>
      <c s="3" r="BE1"/>
      <c s="3" r="BF1"/>
      <c s="3" r="BG1"/>
      <c s="3" r="BH1"/>
      <c s="3" r="BI1"/>
    </row>
    <row customHeight="1" r="2" ht="12.75">
      <c s="52" r="A2"/>
      <c s="3" r="B2"/>
      <c s="3" r="C2"/>
      <c s="3" r="D2"/>
      <c s="3" r="E2"/>
      <c s="3" r="F2"/>
      <c s="3" r="G2"/>
      <c s="3" r="H2"/>
      <c s="3" r="I2"/>
      <c s="3" r="J2"/>
      <c s="3" r="K2"/>
      <c s="3" r="L2"/>
      <c s="3" r="M2"/>
      <c s="3" r="N2"/>
      <c s="3" r="O2"/>
      <c s="3" r="P2"/>
      <c s="3" r="Q2"/>
      <c s="3" r="R2"/>
      <c s="3" r="S2"/>
      <c s="3" r="T2"/>
      <c s="3" r="U2"/>
      <c s="3" r="V2"/>
      <c s="3" r="W2"/>
      <c s="3" r="X2"/>
      <c s="3" r="Y2"/>
      <c s="3" r="Z2"/>
      <c s="3" r="AA2"/>
      <c s="3" r="AB2"/>
      <c s="3" r="AC2"/>
      <c s="3" r="AD2"/>
      <c s="3" r="AE2"/>
      <c s="3" r="AF2"/>
      <c s="3" r="AG2"/>
      <c s="3" r="AH2"/>
      <c s="3" r="AI2"/>
      <c s="3" r="AJ2"/>
      <c s="3" r="AK2"/>
      <c s="3" r="AL2"/>
      <c s="3" r="AM2"/>
      <c s="3" r="AN2"/>
      <c s="3" r="AO2"/>
      <c s="3" r="AP2"/>
      <c s="3" r="AQ2"/>
      <c s="3" r="AR2"/>
      <c s="3" r="AS2"/>
      <c s="3" r="AT2"/>
      <c s="3" r="AU2"/>
      <c s="3" r="AV2"/>
      <c s="3" r="AW2"/>
      <c s="3" r="AX2"/>
      <c s="3" r="AY2"/>
      <c s="3" r="AZ2"/>
      <c s="3" r="BA2"/>
      <c s="3" r="BB2"/>
      <c s="3" r="BC2"/>
      <c s="3" r="BD2"/>
      <c s="3" r="BE2"/>
      <c s="3" r="BF2"/>
      <c s="3" r="BG2"/>
      <c s="3" r="BH2"/>
      <c s="3" r="BI2"/>
    </row>
    <row customHeight="1" r="3" ht="12.75">
      <c s="3" r="A3"/>
      <c s="3" r="B3"/>
      <c s="3" r="C3"/>
      <c s="3" r="D3"/>
      <c s="3" r="E3"/>
      <c s="3" r="F3"/>
      <c s="3" r="G3"/>
      <c s="3" r="H3"/>
      <c s="3" r="I3"/>
      <c s="3" r="J3"/>
      <c s="3" r="K3"/>
      <c s="3" r="L3"/>
      <c s="3" r="M3"/>
      <c s="3" r="N3"/>
      <c s="3" r="O3"/>
      <c s="3" r="P3"/>
      <c s="3" r="Q3"/>
      <c s="3" r="R3"/>
      <c s="3" r="S3"/>
      <c s="3" r="T3"/>
      <c s="3" r="U3"/>
      <c s="3" r="V3"/>
      <c s="3" r="W3"/>
      <c s="3" r="X3"/>
      <c s="3" r="Y3"/>
      <c s="3" r="Z3"/>
      <c s="3" r="AA3"/>
      <c s="3" r="AB3"/>
      <c s="3" r="AC3"/>
      <c s="3" r="AD3"/>
      <c s="3" r="AE3"/>
      <c s="3" r="AF3"/>
      <c s="3" r="AG3"/>
      <c s="3" r="AH3"/>
      <c s="3" r="AI3"/>
      <c s="3" r="AJ3"/>
      <c s="3" r="AK3"/>
      <c s="3" r="AL3"/>
      <c s="3" r="AM3"/>
      <c s="3" r="AN3"/>
      <c s="3" r="AO3"/>
      <c s="3" r="AP3"/>
      <c s="3" r="AQ3"/>
      <c s="3" r="AR3"/>
      <c s="3" r="AS3"/>
      <c s="3" r="AT3"/>
      <c s="3" r="AU3"/>
      <c s="3" r="AV3"/>
      <c s="3" r="AW3"/>
      <c s="3" r="AX3"/>
      <c s="3" r="AY3"/>
      <c s="3" r="AZ3"/>
      <c s="3" r="BA3"/>
      <c s="3" r="BB3"/>
      <c s="3" r="BC3"/>
      <c s="3" r="BD3"/>
      <c s="3" r="BE3"/>
      <c s="3" r="BF3"/>
      <c s="3" r="BG3"/>
      <c s="3" r="BH3"/>
      <c s="3" r="BI3"/>
    </row>
    <row customHeight="1" r="4" ht="15.0">
      <c s="53" r="A4"/>
      <c s="53" r="B4"/>
      <c s="53" r="C4"/>
      <c t="s" s="54" r="D4">
        <v>92</v>
      </c>
      <c t="str" s="55" r="E4">
        <f ref="E4:E5" t="array">INDEX(Calculator!I2:I7,strategy)</f>
        <v>#REF!</v>
      </c>
      <c s="53" r="F4"/>
      <c s="53" r="G4"/>
      <c s="53" r="H4"/>
      <c s="53" r="I4"/>
      <c s="53" r="J4"/>
      <c s="53" r="K4"/>
      <c s="53" r="L4"/>
      <c s="53" r="M4"/>
      <c s="53" r="N4"/>
      <c s="53" r="O4"/>
      <c s="53" r="P4"/>
      <c s="53" r="Q4"/>
      <c s="53" r="R4"/>
      <c s="53" r="S4"/>
      <c s="53" r="T4"/>
      <c s="53" r="U4"/>
      <c s="53" r="V4"/>
      <c s="53" r="W4"/>
      <c s="53" r="X4"/>
      <c s="53" r="Y4"/>
      <c s="53" r="Z4"/>
      <c s="53" r="AA4"/>
      <c s="53" r="AB4"/>
      <c s="53" r="AC4"/>
      <c s="53" r="AD4"/>
      <c s="53" r="AE4"/>
      <c s="53" r="AF4"/>
      <c s="53" r="AG4"/>
      <c s="53" r="AH4"/>
      <c s="53" r="AI4"/>
      <c s="53" r="AJ4"/>
      <c s="53" r="AK4"/>
      <c s="53" r="AL4"/>
      <c s="53" r="AM4"/>
      <c s="53" r="AN4"/>
      <c s="53" r="AO4"/>
      <c s="53" r="AP4"/>
      <c s="53" r="AQ4"/>
      <c s="53" r="AR4"/>
      <c s="53" r="AS4"/>
      <c s="53" r="AT4"/>
      <c s="53" r="AU4"/>
      <c s="53" r="AV4"/>
      <c s="53" r="AW4"/>
      <c s="53" r="AX4"/>
      <c s="53" r="AY4"/>
      <c s="53" r="AZ4"/>
      <c s="53" r="BA4"/>
      <c s="53" r="BB4"/>
      <c s="53" r="BC4"/>
      <c s="53" r="BD4"/>
      <c s="53" r="BE4"/>
      <c s="53" r="BF4"/>
      <c s="53" r="BG4"/>
      <c s="53" r="BH4"/>
      <c s="53" r="BI4"/>
    </row>
    <row customHeight="1" r="5" ht="15.0">
      <c s="53" r="A5"/>
      <c s="53" r="B5"/>
      <c s="53" r="C5"/>
      <c t="s" s="54" r="D5">
        <v>93</v>
      </c>
      <c t="str" s="56" r="E5">
        <f>IF(NOT(snowball),"Variable",Calculator!C20)</f>
        <v>#NAME?</v>
      </c>
      <c s="53" r="G5"/>
      <c s="53" r="H5"/>
      <c s="53" r="I5"/>
      <c s="53" r="J5"/>
      <c s="53" r="K5"/>
      <c s="53" r="L5"/>
      <c s="53" r="M5"/>
      <c s="53" r="N5"/>
      <c s="53" r="O5"/>
      <c s="53" r="P5"/>
      <c s="53" r="Q5"/>
      <c s="53" r="R5"/>
      <c s="53" r="S5"/>
      <c s="53" r="T5"/>
      <c s="53" r="U5"/>
      <c s="53" r="V5"/>
      <c s="53" r="W5"/>
      <c s="53" r="X5"/>
      <c s="53" r="Y5"/>
      <c s="53" r="Z5"/>
      <c s="53" r="AA5"/>
      <c s="53" r="AB5"/>
      <c s="53" r="AC5"/>
      <c s="53" r="AD5"/>
      <c s="53" r="AE5"/>
      <c s="53" r="AF5"/>
      <c s="53" r="AG5"/>
      <c s="53" r="AH5"/>
      <c s="53" r="AI5"/>
      <c s="53" r="AJ5"/>
      <c s="53" r="AK5"/>
      <c s="53" r="AL5"/>
      <c s="53" r="AM5"/>
      <c s="53" r="AN5"/>
      <c s="53" r="AO5"/>
      <c s="53" r="AP5"/>
      <c s="53" r="AQ5"/>
      <c s="53" r="AR5"/>
      <c s="53" r="AS5"/>
      <c s="53" r="AT5"/>
      <c s="53" r="AU5"/>
      <c s="53" r="AV5"/>
      <c s="53" r="AW5"/>
      <c s="53" r="AX5"/>
      <c s="53" r="AY5"/>
      <c s="53" r="AZ5"/>
      <c s="53" r="BA5"/>
      <c s="53" r="BB5"/>
      <c s="53" r="BC5"/>
      <c s="53" r="BD5"/>
      <c s="53" r="BE5"/>
      <c s="53" r="BF5"/>
      <c s="53" r="BG5"/>
      <c s="53" r="BH5"/>
      <c s="53" r="BI5"/>
    </row>
    <row customHeight="1" r="6" ht="12.75">
      <c s="3" r="A6"/>
      <c s="3" r="B6"/>
      <c s="3" r="C6"/>
      <c s="3" r="D6"/>
      <c s="3" r="E6"/>
      <c s="3" r="F6"/>
      <c s="3" r="G6"/>
      <c s="3" r="H6"/>
      <c s="3" r="I6"/>
      <c s="3" r="J6"/>
      <c s="3" r="K6"/>
      <c s="3" r="L6"/>
      <c s="3" r="M6"/>
      <c s="3" r="N6"/>
      <c s="3" r="O6"/>
      <c s="3" r="P6"/>
      <c s="3" r="Q6"/>
      <c s="3" r="R6"/>
      <c s="3" r="S6"/>
      <c s="3" r="T6"/>
      <c s="3" r="U6"/>
      <c s="3" r="V6"/>
      <c s="3" r="W6"/>
      <c s="3" r="X6"/>
      <c s="3" r="Y6"/>
      <c s="3" r="Z6"/>
      <c s="3" r="AA6"/>
      <c s="3" r="AB6"/>
      <c s="3" r="AC6"/>
      <c s="3" r="AD6"/>
      <c s="3" r="AE6"/>
      <c s="3" r="AF6"/>
      <c s="3" r="AG6"/>
      <c s="3" r="AH6"/>
      <c s="3" r="AI6"/>
      <c s="3" r="AJ6"/>
      <c s="3" r="AK6"/>
      <c s="3" r="AL6"/>
      <c s="3" r="AM6"/>
      <c s="3" r="AN6"/>
      <c s="3" r="AO6"/>
      <c s="3" r="AP6"/>
      <c s="3" r="AQ6"/>
      <c s="3" r="AR6"/>
      <c s="3" r="AS6"/>
      <c s="3" r="AT6"/>
      <c s="3" r="AU6"/>
      <c s="3" r="AV6"/>
      <c s="3" r="AW6"/>
      <c s="3" r="AX6"/>
      <c s="3" r="AY6"/>
      <c s="3" r="AZ6"/>
      <c s="3" r="BA6"/>
      <c s="3" r="BB6"/>
      <c s="3" r="BC6"/>
      <c s="3" r="BD6"/>
      <c s="3" r="BE6"/>
      <c s="3" r="BF6"/>
      <c s="3" r="BG6"/>
      <c s="3" r="BH6"/>
      <c s="3" r="BI6"/>
    </row>
    <row customHeight="1" r="7" ht="14.25">
      <c s="57" r="A7"/>
      <c s="58" r="B7"/>
      <c s="58" r="C7"/>
      <c t="s" s="59" r="D7">
        <v>94</v>
      </c>
      <c t="str" s="60" r="E7">
        <f ref="E7" t="array">IF(ISERROR(Order!B66),"",IF(ISBLANK(INDEX(Calculator!$B$8:$B$17,Order!B66))," - ",INDEX(Calculator!$B$8:$B$17,Order!B66)))</f>
        <v>Card #1</v>
      </c>
      <c t="str" s="60" r="F7">
        <f ref="F7" t="array">IF(ISERROR(Order!C66),"",IF(ISBLANK(INDEX(Calculator!$B$8:$B$17,Order!C66))," - ",INDEX(Calculator!$B$8:$B$17,Order!C66)))</f>
        <v>Auto Loan #1</v>
      </c>
      <c t="str" s="60" r="G7">
        <f ref="G7" t="array">IF(ISERROR(Order!D66),"",IF(ISBLANK(INDEX(Calculator!$B$8:$B$17,Order!D66))," - ",INDEX(Calculator!$B$8:$B$17,Order!D66)))</f>
        <v>Auto Loan #2</v>
      </c>
      <c t="str" s="60" r="H7">
        <f ref="H7" t="array">IF(ISERROR(Order!E66),"",IF(ISBLANK(INDEX(Calculator!$B$8:$B$17,Order!E66))," - ",INDEX(Calculator!$B$8:$B$17,Order!E66)))</f>
        <v>Card #2</v>
      </c>
      <c t="str" s="60" r="I7">
        <f ref="I7" t="array">IF(ISERROR(Order!F66),"",IF(ISBLANK(INDEX(Calculator!$B$8:$B$17,Order!F66))," - ",INDEX(Calculator!$B$8:$B$17,Order!F66)))</f>
        <v>Student Loan #1</v>
      </c>
      <c t="str" s="60" r="J7">
        <f ref="J7" t="array">IF(ISERROR(Order!G66),"",IF(ISBLANK(INDEX(Calculator!$B$8:$B$17,Order!G66))," - ",INDEX(Calculator!$B$8:$B$17,Order!G66)))</f>
        <v/>
      </c>
      <c t="str" s="60" r="K7">
        <f ref="K7" t="array">IF(ISERROR(Order!H66),"",IF(ISBLANK(INDEX(Calculator!$B$8:$B$17,Order!H66))," - ",INDEX(Calculator!$B$8:$B$17,Order!H66)))</f>
        <v/>
      </c>
      <c t="str" s="60" r="L7">
        <f ref="L7" t="array">IF(ISERROR(Order!I66),"",IF(ISBLANK(INDEX(Calculator!$B$8:$B$17,Order!I66))," - ",INDEX(Calculator!$B$8:$B$17,Order!I66)))</f>
        <v/>
      </c>
      <c t="str" s="60" r="M7">
        <f ref="M7" t="array">IF(ISERROR(Order!J66),"",IF(ISBLANK(INDEX(Calculator!$B$8:$B$17,Order!J66))," - ",INDEX(Calculator!$B$8:$B$17,Order!J66)))</f>
        <v/>
      </c>
      <c t="str" s="60" r="N7">
        <f ref="N7" t="array">IF(ISERROR(Order!K66),"",IF(ISBLANK(INDEX(Calculator!$B$8:$B$17,Order!K66))," - ",INDEX(Calculator!$B$8:$B$17,Order!K66)))</f>
        <v/>
      </c>
      <c s="3" r="O7"/>
      <c s="3" r="P7"/>
      <c s="3" r="Q7"/>
      <c s="3" r="R7"/>
      <c s="3" r="S7"/>
      <c s="3" r="T7"/>
      <c s="3" r="U7"/>
      <c s="3" r="V7"/>
      <c s="3" r="W7"/>
      <c s="3" r="X7"/>
      <c s="3" r="Y7"/>
      <c s="3" r="Z7"/>
      <c s="3" r="AA7"/>
      <c s="3" r="AB7"/>
      <c s="3" r="AC7"/>
      <c s="3" r="AD7"/>
      <c s="3" r="AE7"/>
      <c s="3" r="AF7"/>
      <c s="3" r="AG7"/>
      <c s="3" r="AH7"/>
      <c s="3" r="AI7"/>
      <c s="3" r="AJ7"/>
      <c s="3" r="AK7"/>
      <c s="3" r="AL7"/>
      <c s="3" r="AM7"/>
      <c s="3" r="AN7"/>
      <c s="3" r="AO7"/>
      <c s="3" r="AP7"/>
      <c s="3" r="AQ7"/>
      <c s="3" r="AR7"/>
      <c s="3" r="AS7"/>
      <c s="3" r="AT7"/>
      <c s="3" r="AU7"/>
      <c s="3" r="AV7"/>
      <c s="3" r="AW7"/>
      <c s="3" r="AX7"/>
      <c s="3" r="AY7"/>
      <c s="3" r="AZ7"/>
      <c s="3" r="BA7"/>
      <c s="3" r="BB7"/>
      <c s="3" r="BC7"/>
      <c s="3" r="BD7"/>
      <c s="3" r="BE7"/>
      <c s="3" r="BF7"/>
      <c s="3" r="BG7"/>
      <c s="3" r="BH7"/>
      <c s="3" r="BI7"/>
    </row>
    <row customHeight="1" r="8" ht="12.75">
      <c s="61" r="A8"/>
      <c s="62" r="B8"/>
      <c s="62" r="C8"/>
      <c t="s" s="63" r="D8">
        <v>95</v>
      </c>
      <c t="str" s="64" r="E8">
        <f ref="E8" t="array">IF(ISERROR(Order!B66),0,INDEX(Calculator!$C$8:$C$17,Order!B66))</f>
        <v>  4,400.00 </v>
      </c>
      <c t="str" s="64" r="F8">
        <f ref="F8" t="array">IF(ISERROR(Order!C66),0,INDEX(Calculator!$C$8:$C$17,Order!C66))</f>
        <v>  3,200.00 </v>
      </c>
      <c t="str" s="64" r="G8">
        <f ref="G8" t="array">IF(ISERROR(Order!D66),0,INDEX(Calculator!$C$8:$C$17,Order!D66))</f>
        <v>  5,000.00 </v>
      </c>
      <c t="str" s="64" r="H8">
        <f ref="H8" t="array">IF(ISERROR(Order!E66),0,INDEX(Calculator!$C$8:$C$17,Order!E66))</f>
        <v>  9,000.00 </v>
      </c>
      <c t="str" s="64" r="I8">
        <f ref="I8" t="array">IF(ISERROR(Order!F66),0,INDEX(Calculator!$C$8:$C$17,Order!F66))</f>
        <v>  4,900.00 </v>
      </c>
      <c t="str" s="64" r="J8">
        <f ref="J8" t="array">IF(ISERROR(Order!G66),0,INDEX(Calculator!$C$8:$C$17,Order!G66))</f>
        <v>  -   </v>
      </c>
      <c t="str" s="64" r="K8">
        <f ref="K8" t="array">IF(ISERROR(Order!H66),0,INDEX(Calculator!$C$8:$C$17,Order!H66))</f>
        <v>  -   </v>
      </c>
      <c t="str" s="64" r="L8">
        <f ref="L8" t="array">IF(ISERROR(Order!I66),0,INDEX(Calculator!$C$8:$C$17,Order!I66))</f>
        <v>  -   </v>
      </c>
      <c t="str" s="64" r="M8">
        <f ref="M8" t="array">IF(ISERROR(Order!J66),0,INDEX(Calculator!$C$8:$C$17,Order!J66))</f>
        <v>  -   </v>
      </c>
      <c t="str" s="64" r="N8">
        <f ref="N8" t="array">IF(ISERROR(Order!K66),0,INDEX(Calculator!$C$8:$C$17,Order!K66))</f>
        <v>  -   </v>
      </c>
      <c s="3" r="O8"/>
      <c s="3" r="P8"/>
      <c s="3" r="Q8"/>
      <c s="3" r="R8"/>
      <c s="3" r="S8"/>
      <c s="3" r="T8"/>
      <c s="3" r="U8"/>
      <c s="3" r="V8"/>
      <c s="3" r="W8"/>
      <c s="3" r="X8"/>
      <c s="3" r="Y8"/>
      <c s="3" r="Z8"/>
      <c s="3" r="AA8"/>
      <c s="3" r="AB8"/>
      <c s="3" r="AC8"/>
      <c s="3" r="AD8"/>
      <c s="3" r="AE8"/>
      <c s="3" r="AF8"/>
      <c s="3" r="AG8"/>
      <c s="3" r="AH8"/>
      <c s="3" r="AI8"/>
      <c s="3" r="AJ8"/>
      <c s="3" r="AK8"/>
      <c s="3" r="AL8"/>
      <c s="3" r="AM8"/>
      <c s="3" r="AN8"/>
      <c s="3" r="AO8"/>
      <c s="3" r="AP8"/>
      <c s="3" r="AQ8"/>
      <c s="3" r="AR8"/>
      <c s="3" r="AS8"/>
      <c s="3" r="AT8"/>
      <c s="3" r="AU8"/>
      <c s="3" r="AV8"/>
      <c s="3" r="AW8"/>
      <c s="3" r="AX8"/>
      <c s="3" r="AY8"/>
      <c s="3" r="AZ8"/>
      <c s="3" r="BA8"/>
      <c s="3" r="BB8"/>
      <c s="3" r="BC8"/>
      <c s="3" r="BD8"/>
      <c s="3" r="BE8"/>
      <c s="3" r="BF8"/>
      <c s="3" r="BG8"/>
      <c s="3" r="BH8"/>
      <c s="3" r="BI8"/>
    </row>
    <row customHeight="1" r="9" ht="12.75">
      <c s="65" r="A9"/>
      <c s="66" r="B9"/>
      <c s="66" r="C9"/>
      <c t="s" s="67" r="D9">
        <v>96</v>
      </c>
      <c t="str" s="68" r="E9">
        <f ref="E9" t="array">IF(ISERROR(Order!B66),0,INDEX(Calculator!$D$8:$D$17,Order!B66))</f>
        <v>13.00%</v>
      </c>
      <c t="str" s="68" r="F9">
        <f ref="F9" t="array">IF(ISERROR(Order!C66),0,INDEX(Calculator!$D$8:$D$17,Order!C66))</f>
        <v>9.81%</v>
      </c>
      <c t="str" s="68" r="G9">
        <f ref="G9" t="array">IF(ISERROR(Order!D66),0,INDEX(Calculator!$D$8:$D$17,Order!D66))</f>
        <v>12.00%</v>
      </c>
      <c t="str" s="68" r="H9">
        <f ref="H9" t="array">IF(ISERROR(Order!E66),0,INDEX(Calculator!$D$8:$D$17,Order!E66))</f>
        <v>13.50%</v>
      </c>
      <c t="str" s="68" r="I9">
        <f ref="I9" t="array">IF(ISERROR(Order!F66),0,INDEX(Calculator!$D$8:$D$17,Order!F66))</f>
        <v>4.00%</v>
      </c>
      <c t="str" s="68" r="J9">
        <f ref="J9" t="array">IF(ISERROR(Order!G66),0,INDEX(Calculator!$D$8:$D$17,Order!G66))</f>
        <v>  -   </v>
      </c>
      <c t="str" s="68" r="K9">
        <f ref="K9" t="array">IF(ISERROR(Order!H66),0,INDEX(Calculator!$D$8:$D$17,Order!H66))</f>
        <v>  -   </v>
      </c>
      <c t="str" s="68" r="L9">
        <f ref="L9" t="array">IF(ISERROR(Order!I66),0,INDEX(Calculator!$D$8:$D$17,Order!I66))</f>
        <v>  -   </v>
      </c>
      <c t="str" s="68" r="M9">
        <f ref="M9" t="array">IF(ISERROR(Order!J66),0,INDEX(Calculator!$D$8:$D$17,Order!J66))</f>
        <v>  -   </v>
      </c>
      <c t="str" s="68" r="N9">
        <f ref="N9" t="array">IF(ISERROR(Order!K66),0,INDEX(Calculator!$D$8:$D$17,Order!K66))</f>
        <v>  -   </v>
      </c>
      <c s="3" r="O9"/>
      <c s="3" r="P9"/>
      <c s="3" r="Q9"/>
      <c s="3" r="R9"/>
      <c s="3" r="S9"/>
      <c s="3" r="T9"/>
      <c s="3" r="U9"/>
      <c s="3" r="V9"/>
      <c s="3" r="W9"/>
      <c s="3" r="X9"/>
      <c s="3" r="Y9"/>
      <c s="3" r="Z9"/>
      <c s="3" r="AA9"/>
      <c s="3" r="AB9"/>
      <c s="3" r="AC9"/>
      <c s="3" r="AD9"/>
      <c s="3" r="AE9"/>
      <c s="3" r="AF9"/>
      <c s="3" r="AG9"/>
      <c s="3" r="AH9"/>
      <c s="3" r="AI9"/>
      <c s="3" r="AJ9"/>
      <c s="3" r="AK9"/>
      <c s="3" r="AL9"/>
      <c s="3" r="AM9"/>
      <c s="3" r="AN9"/>
      <c s="3" r="AO9"/>
      <c s="3" r="AP9"/>
      <c s="3" r="AQ9"/>
      <c s="3" r="AR9"/>
      <c s="3" r="AS9"/>
      <c s="3" r="AT9"/>
      <c s="3" r="AU9"/>
      <c s="3" r="AV9"/>
      <c s="3" r="AW9"/>
      <c s="3" r="AX9"/>
      <c s="3" r="AY9"/>
      <c s="3" r="AZ9"/>
      <c s="3" r="BA9"/>
      <c s="3" r="BB9"/>
      <c s="3" r="BC9"/>
      <c s="3" r="BD9"/>
      <c s="3" r="BE9"/>
      <c s="3" r="BF9"/>
      <c s="3" r="BG9"/>
      <c s="3" r="BH9"/>
      <c s="3" r="BI9"/>
    </row>
    <row customHeight="1" r="10" ht="12.75">
      <c s="69" r="A10"/>
      <c s="70" r="B10"/>
      <c s="70" r="C10"/>
      <c t="s" s="71" r="D10">
        <v>97</v>
      </c>
      <c t="str" s="72" r="E10">
        <f ref="E10" t="array">IF(ISERROR(Order!B66),0,INDEX(Calculator!$E$8:$E$17,Order!B66))</f>
        <v>  50.00 </v>
      </c>
      <c t="str" s="72" r="F10">
        <f ref="F10" t="array">IF(ISERROR(Order!C66),0,INDEX(Calculator!$E$8:$E$17,Order!C66))</f>
        <v>  30.00 </v>
      </c>
      <c t="str" s="72" r="G10">
        <f ref="G10" t="array">IF(ISERROR(Order!D66),0,INDEX(Calculator!$E$8:$E$17,Order!D66))</f>
        <v>  55.00 </v>
      </c>
      <c t="str" s="72" r="H10">
        <f ref="H10" t="array">IF(ISERROR(Order!E66),0,INDEX(Calculator!$E$8:$E$17,Order!E66))</f>
        <v>  110.00 </v>
      </c>
      <c t="str" s="72" r="I10">
        <f ref="I10" t="array">IF(ISERROR(Order!F66),0,INDEX(Calculator!$E$8:$E$17,Order!F66))</f>
        <v>  25.00 </v>
      </c>
      <c t="str" s="72" r="J10">
        <f ref="J10" t="array">IF(ISERROR(Order!G66),0,INDEX(Calculator!$E$8:$E$17,Order!G66))</f>
        <v>  -   </v>
      </c>
      <c t="str" s="72" r="K10">
        <f ref="K10" t="array">IF(ISERROR(Order!H66),0,INDEX(Calculator!$E$8:$E$17,Order!H66))</f>
        <v>  -   </v>
      </c>
      <c t="str" s="72" r="L10">
        <f ref="L10" t="array">IF(ISERROR(Order!I66),0,INDEX(Calculator!$E$8:$E$17,Order!I66))</f>
        <v>  -   </v>
      </c>
      <c t="str" s="72" r="M10">
        <f ref="M10" t="array">IF(ISERROR(Order!J66),0,INDEX(Calculator!$E$8:$E$17,Order!J66))</f>
        <v>  -   </v>
      </c>
      <c t="str" s="72" r="N10">
        <f ref="N10" t="array">IF(ISERROR(Order!K66),0,INDEX(Calculator!$E$8:$E$17,Order!K66))</f>
        <v>  -   </v>
      </c>
      <c s="3" r="O10"/>
      <c s="3" r="P10"/>
      <c s="3" r="Q10"/>
      <c s="3" r="R10"/>
      <c s="3" r="S10"/>
      <c s="3" r="T10"/>
      <c s="3" r="U10"/>
      <c s="3" r="V10"/>
      <c s="3" r="W10"/>
      <c s="3" r="X10"/>
      <c s="3" r="Y10"/>
      <c s="3" r="Z10"/>
      <c s="3" r="AA10"/>
      <c s="3" r="AB10"/>
      <c s="3" r="AC10"/>
      <c s="3" r="AD10"/>
      <c s="3" r="AE10"/>
      <c s="3" r="AF10"/>
      <c s="3" r="AG10"/>
      <c s="3" r="AH10"/>
      <c s="3" r="AI10"/>
      <c s="3" r="AJ10"/>
      <c s="3" r="AK10"/>
      <c s="3" r="AL10"/>
      <c s="3" r="AM10"/>
      <c s="3" r="AN10"/>
      <c s="3" r="AO10"/>
      <c s="3" r="AP10"/>
      <c s="3" r="AQ10"/>
      <c s="3" r="AR10"/>
      <c s="3" r="AS10"/>
      <c s="3" r="AT10"/>
      <c s="3" r="AU10"/>
      <c s="3" r="AV10"/>
      <c s="3" r="AW10"/>
      <c s="3" r="AX10"/>
      <c s="3" r="AY10"/>
      <c s="3" r="AZ10"/>
      <c s="3" r="BA10"/>
      <c s="3" r="BB10"/>
      <c s="3" r="BC10"/>
      <c s="3" r="BD10"/>
      <c s="3" r="BE10"/>
      <c s="3" r="BF10"/>
      <c s="3" r="BG10"/>
      <c s="3" r="BH10"/>
      <c s="3" r="BI10"/>
    </row>
    <row customHeight="1" r="11" ht="12.75">
      <c s="69" r="A11"/>
      <c s="70" r="B11"/>
      <c s="70" r="C11"/>
      <c t="s" s="71" r="D11">
        <v>98</v>
      </c>
      <c t="str" s="73" r="E11">
        <f ref="E11" t="array">IF(E8&gt;0,1+MAX((ROW(E21:E525)-ROW(E$21))*(E21:E525&gt;0)),0)</f>
        <v>#NAME?</v>
      </c>
      <c t="str" s="73" r="F11">
        <f ref="F11" t="array">IF(F8&gt;0,1+MAX((ROW(F21:F525)-ROW(F$21))*(F21:F525&gt;0)),0)</f>
        <v>#NAME?</v>
      </c>
      <c t="str" s="73" r="G11">
        <f ref="G11" t="array">IF(G8&gt;0,1+MAX((ROW(G21:G525)-ROW(G$21))*(G21:G525&gt;0)),0)</f>
        <v>#NAME?</v>
      </c>
      <c t="str" s="73" r="H11">
        <f ref="H11" t="array">IF(H8&gt;0,1+MAX((ROW(H21:H525)-ROW(H$21))*(H21:H525&gt;0)),0)</f>
        <v>#NAME?</v>
      </c>
      <c t="str" s="73" r="I11">
        <f ref="I11" t="array">IF(I8&gt;0,1+MAX((ROW(I21:I525)-ROW(I$21))*(I21:I525&gt;0)),0)</f>
        <v>#NAME?</v>
      </c>
      <c t="str" s="73" r="J11">
        <f ref="J11" t="array">IF(J8&gt;0,1+MAX((ROW(J21:J525)-ROW(J$21))*(J21:J525&gt;0)),0)</f>
        <v> -  </v>
      </c>
      <c t="str" s="73" r="K11">
        <f ref="K11" t="array">IF(K8&gt;0,1+MAX((ROW(K21:K525)-ROW(K$21))*(K21:K525&gt;0)),0)</f>
        <v> -  </v>
      </c>
      <c t="str" s="73" r="L11">
        <f ref="L11" t="array">IF(L8&gt;0,1+MAX((ROW(L21:L525)-ROW(L$21))*(L21:L525&gt;0)),0)</f>
        <v> -  </v>
      </c>
      <c t="str" s="73" r="M11">
        <f ref="M11" t="array">IF(M8&gt;0,1+MAX((ROW(M21:M525)-ROW(M$21))*(M21:M525&gt;0)),0)</f>
        <v> -  </v>
      </c>
      <c t="str" s="73" r="N11">
        <f ref="N11" t="array">IF(N8&gt;0,1+MAX((ROW(N21:N525)-ROW(N$21))*(N21:N525&gt;0)),0)</f>
        <v> -  </v>
      </c>
      <c s="3" r="O11"/>
      <c s="3" r="P11"/>
      <c s="3" r="Q11"/>
      <c s="3" r="R11"/>
      <c s="3" r="S11"/>
      <c s="3" r="T11"/>
      <c s="3" r="U11"/>
      <c s="3" r="V11"/>
      <c s="3" r="W11"/>
      <c s="3" r="X11"/>
      <c s="3" r="Y11"/>
      <c s="3" r="Z11"/>
      <c s="3" r="AA11"/>
      <c s="3" r="AB11"/>
      <c s="3" r="AC11"/>
      <c s="3" r="AD11"/>
      <c s="3" r="AE11"/>
      <c s="3" r="AF11"/>
      <c s="3" r="AG11"/>
      <c s="3" r="AH11"/>
      <c s="3" r="AI11"/>
      <c s="3" r="AJ11"/>
      <c s="3" r="AK11"/>
      <c s="3" r="AL11"/>
      <c s="3" r="AM11"/>
      <c s="3" r="AN11"/>
      <c s="3" r="AO11"/>
      <c s="3" r="AP11"/>
      <c s="3" r="AQ11"/>
      <c s="3" r="AR11"/>
      <c s="3" r="AS11"/>
      <c s="3" r="AT11"/>
      <c s="3" r="AU11"/>
      <c s="3" r="AV11"/>
      <c s="3" r="AW11"/>
      <c s="3" r="AX11"/>
      <c s="3" r="AY11"/>
      <c s="3" r="AZ11"/>
      <c s="3" r="BA11"/>
      <c s="3" r="BB11"/>
      <c s="3" r="BC11"/>
      <c s="3" r="BD11"/>
      <c s="3" r="BE11"/>
      <c s="3" r="BF11"/>
      <c s="3" r="BG11"/>
      <c s="3" r="BH11"/>
      <c s="3" r="BI11"/>
    </row>
    <row customHeight="1" r="12" ht="12.75">
      <c s="69" r="A12"/>
      <c s="70" r="B12"/>
      <c s="70" r="C12"/>
      <c t="s" s="71" r="D12">
        <v>99</v>
      </c>
      <c t="str" s="74" r="E12">
        <f ref="E12" t="array">IF(E8&gt;0,INDEX($B$21:$B$525,E11),"")</f>
        <v>#NAME?</v>
      </c>
      <c t="str" s="74" r="F12">
        <f ref="F12" t="array">IF(F8&gt;0,INDEX($B$21:$B$525,F11),"")</f>
        <v>#NAME?</v>
      </c>
      <c t="str" s="74" r="G12">
        <f ref="G12" t="array">IF(G8&gt;0,INDEX($B$21:$B$525,G11),"")</f>
        <v>#NAME?</v>
      </c>
      <c t="str" s="74" r="H12">
        <f ref="H12" t="array">IF(H8&gt;0,INDEX($B$21:$B$525,H11),"")</f>
        <v>#NAME?</v>
      </c>
      <c t="str" s="74" r="I12">
        <f ref="I12" t="array">IF(I8&gt;0,INDEX($B$21:$B$525,I11),"")</f>
        <v>#NAME?</v>
      </c>
      <c t="str" s="74" r="J12">
        <f ref="J12" t="array">IF(J8&gt;0,INDEX($B$21:$B$525,J11),"")</f>
        <v/>
      </c>
      <c t="str" s="74" r="K12">
        <f ref="K12" t="array">IF(K8&gt;0,INDEX($B$21:$B$525,K11),"")</f>
        <v/>
      </c>
      <c t="str" s="74" r="L12">
        <f ref="L12" t="array">IF(L8&gt;0,INDEX($B$21:$B$525,L11),"")</f>
        <v/>
      </c>
      <c t="str" s="74" r="M12">
        <f ref="M12" t="array">IF(M8&gt;0,INDEX($B$21:$B$525,M11),"")</f>
        <v/>
      </c>
      <c t="str" s="74" r="N12">
        <f ref="N12" t="array">IF(N8&gt;0,INDEX($B$21:$B$525,N11),"")</f>
        <v/>
      </c>
      <c s="3" r="O12"/>
      <c s="3" r="P12"/>
      <c s="3" r="Q12"/>
      <c s="3" r="R12"/>
      <c s="3" r="S12"/>
      <c s="3" r="T12"/>
      <c s="3" r="U12"/>
      <c s="3" r="V12"/>
      <c s="3" r="W12"/>
      <c s="3" r="X12"/>
      <c s="3" r="Y12"/>
      <c s="3" r="Z12"/>
      <c s="3" r="AA12"/>
      <c s="3" r="AB12"/>
      <c s="3" r="AC12"/>
      <c s="3" r="AD12"/>
      <c s="3" r="AE12"/>
      <c s="3" r="AF12"/>
      <c s="3" r="AG12"/>
      <c s="3" r="AH12"/>
      <c s="3" r="AI12"/>
      <c s="3" r="AJ12"/>
      <c s="3" r="AK12"/>
      <c s="3" r="AL12"/>
      <c s="3" r="AM12"/>
      <c s="3" r="AN12"/>
      <c s="3" r="AO12"/>
      <c s="3" r="AP12"/>
      <c s="3" r="AQ12"/>
      <c s="3" r="AR12"/>
      <c s="3" r="AS12"/>
      <c s="3" r="AT12"/>
      <c s="3" r="AU12"/>
      <c s="3" r="AV12"/>
      <c s="3" r="AW12"/>
      <c s="3" r="AX12"/>
      <c s="3" r="AY12"/>
      <c s="3" r="AZ12"/>
      <c s="3" r="BA12"/>
      <c s="3" r="BB12"/>
      <c s="3" r="BC12"/>
      <c s="3" r="BD12"/>
      <c s="3" r="BE12"/>
      <c s="3" r="BF12"/>
      <c s="3" r="BG12"/>
      <c s="3" r="BH12"/>
      <c s="3" r="BI12"/>
    </row>
    <row customHeight="1" r="13" ht="12.75">
      <c s="69" r="A13"/>
      <c s="70" r="B13"/>
      <c s="70" r="C13"/>
      <c t="s" s="71" r="D13">
        <v>100</v>
      </c>
      <c t="str" s="72" r="E13">
        <f>IF(E380=0,SUM(AB21:AB380),NA())</f>
        <v>#NAME?</v>
      </c>
      <c t="str" s="72" r="F13">
        <f>IF(F380=0,SUM(AC21:AC380),NA())</f>
        <v>#NAME?</v>
      </c>
      <c t="str" s="72" r="G13">
        <f>IF(G380=0,SUM(AD21:AD380),NA())</f>
        <v>#NAME?</v>
      </c>
      <c t="str" s="72" r="H13">
        <f>IF(H380=0,SUM(AE21:AE380),NA())</f>
        <v>#NAME?</v>
      </c>
      <c t="str" s="72" r="I13">
        <f>IF(I380=0,SUM(AF21:AF380),NA())</f>
        <v>#NAME?</v>
      </c>
      <c t="str" s="72" r="J13">
        <f>IF(J380=0,SUM(AG21:AG380),NA())</f>
        <v>#NAME?</v>
      </c>
      <c t="str" s="72" r="K13">
        <f>IF(K380=0,SUM(AH21:AH380),NA())</f>
        <v>#NAME?</v>
      </c>
      <c t="str" s="72" r="L13">
        <f>IF(L380=0,SUM(AI21:AI380),NA())</f>
        <v>#NAME?</v>
      </c>
      <c t="str" s="72" r="M13">
        <f>IF(M380=0,SUM(AJ21:AJ380),NA())</f>
        <v>#NAME?</v>
      </c>
      <c t="str" s="72" r="N13">
        <f>IF(N380=0,SUM(AK21:AK380),NA())</f>
        <v>#NAME?</v>
      </c>
      <c s="3" r="O13"/>
      <c s="3" r="P13"/>
      <c s="3" r="Q13"/>
      <c s="3" r="R13"/>
      <c s="3" r="S13"/>
      <c s="3" r="T13"/>
      <c s="3" r="U13"/>
      <c s="3" r="V13"/>
      <c s="3" r="W13"/>
      <c s="3" r="X13"/>
      <c s="3" r="Y13"/>
      <c s="3" r="Z13"/>
      <c s="3" r="AA13"/>
      <c s="3" r="AB13"/>
      <c s="3" r="AC13"/>
      <c s="3" r="AD13"/>
      <c s="3" r="AE13"/>
      <c s="3" r="AF13"/>
      <c s="3" r="AG13"/>
      <c s="3" r="AH13"/>
      <c s="3" r="AI13"/>
      <c s="3" r="AJ13"/>
      <c s="3" r="AK13"/>
      <c s="3" r="AL13"/>
      <c s="3" r="AM13"/>
      <c s="3" r="AN13"/>
      <c s="3" r="AO13"/>
      <c s="3" r="AP13"/>
      <c s="3" r="AQ13"/>
      <c s="3" r="AR13"/>
      <c s="3" r="AS13"/>
      <c s="3" r="AT13"/>
      <c s="3" r="AU13"/>
      <c s="3" r="AV13"/>
      <c s="3" r="AW13"/>
      <c s="3" r="AX13"/>
      <c s="3" r="AY13"/>
      <c s="3" r="AZ13"/>
      <c s="3" r="BA13"/>
      <c s="3" r="BB13"/>
      <c s="3" r="BC13"/>
      <c s="3" r="BD13"/>
      <c s="3" r="BE13"/>
      <c s="3" r="BF13"/>
      <c s="3" r="BG13"/>
      <c s="3" r="BH13"/>
      <c s="3" r="BI13"/>
    </row>
    <row customHeight="1" r="14" ht="12.75">
      <c s="70" r="A14"/>
      <c s="70" r="B14"/>
      <c s="70" r="C14"/>
      <c t="s" s="71" r="D14">
        <v>101</v>
      </c>
      <c t="str" s="75" r="E14">
        <f>IF(E380&gt;0,"&gt;"&amp;$A$380&amp;" Payments"," . ")</f>
        <v>#NAME?</v>
      </c>
      <c t="str" s="75" r="F14">
        <f>IF(F380&gt;0,"&gt;"&amp;$A$380&amp;" Payments"," . ")</f>
        <v>#NAME?</v>
      </c>
      <c t="str" s="75" r="G14">
        <f>IF(G380&gt;0,"&gt;"&amp;$A$380&amp;" Payments"," . ")</f>
        <v>#NAME?</v>
      </c>
      <c t="str" s="75" r="H14">
        <f>IF(H380&gt;0,"&gt;"&amp;$A$380&amp;" Payments"," . ")</f>
        <v>#NAME?</v>
      </c>
      <c t="str" s="75" r="I14">
        <f>IF(I380&gt;0,"&gt;"&amp;$A$380&amp;" Payments"," . ")</f>
        <v>#NAME?</v>
      </c>
      <c t="str" s="75" r="J14">
        <f>IF(J380&gt;0,"&gt;"&amp;$A$380&amp;" Payments"," . ")</f>
        <v>#NAME?</v>
      </c>
      <c t="str" s="75" r="K14">
        <f>IF(K380&gt;0,"&gt;"&amp;$A$380&amp;" Payments"," . ")</f>
        <v>#NAME?</v>
      </c>
      <c t="str" s="75" r="L14">
        <f>IF(L380&gt;0,"&gt;"&amp;$A$380&amp;" Payments"," . ")</f>
        <v>#NAME?</v>
      </c>
      <c t="str" s="75" r="M14">
        <f>IF(M380&gt;0,"&gt;"&amp;$A$380&amp;" Payments"," . ")</f>
        <v>#NAME?</v>
      </c>
      <c t="str" s="75" r="N14">
        <f>IF(N380&gt;0,"&gt;"&amp;$A$380&amp;" Payments"," . ")</f>
        <v>#NAME?</v>
      </c>
      <c s="3" r="O14"/>
      <c s="3" r="P14"/>
      <c s="3" r="Q14"/>
      <c s="3" r="R14"/>
      <c s="3" r="S14"/>
      <c s="3" r="T14"/>
      <c s="3" r="U14"/>
      <c s="3" r="V14"/>
      <c s="3" r="W14"/>
      <c s="3" r="X14"/>
      <c s="3" r="Y14"/>
      <c s="3" r="Z14"/>
      <c s="3" r="AA14"/>
      <c s="3" r="AB14"/>
      <c s="3" r="AC14"/>
      <c s="3" r="AD14"/>
      <c s="3" r="AE14"/>
      <c s="3" r="AF14"/>
      <c s="3" r="AG14"/>
      <c s="3" r="AH14"/>
      <c s="3" r="AI14"/>
      <c s="3" r="AJ14"/>
      <c s="3" r="AK14"/>
      <c s="3" r="AL14"/>
      <c s="3" r="AM14"/>
      <c s="3" r="AN14"/>
      <c s="3" r="AO14"/>
      <c s="3" r="AP14"/>
      <c s="3" r="AQ14"/>
      <c s="3" r="AR14"/>
      <c s="3" r="AS14"/>
      <c s="3" r="AT14"/>
      <c s="3" r="AU14"/>
      <c s="3" r="AV14"/>
      <c s="3" r="AW14"/>
      <c s="3" r="AX14"/>
      <c s="3" r="AY14"/>
      <c s="3" r="AZ14"/>
      <c s="3" r="BA14"/>
      <c s="3" r="BB14"/>
      <c s="3" r="BC14"/>
      <c s="3" r="BD14"/>
      <c s="3" r="BE14"/>
      <c s="3" r="BF14"/>
      <c s="3" r="BG14"/>
      <c s="3" r="BH14"/>
      <c s="3" r="BI14"/>
    </row>
    <row customHeight="1" r="15" ht="12.75">
      <c s="3" r="A15"/>
      <c s="3" r="B15"/>
      <c s="3" r="C15"/>
      <c s="3" r="D15"/>
      <c s="3" r="E15"/>
      <c s="3" r="F15"/>
      <c s="3" r="G15"/>
      <c s="3" r="H15"/>
      <c s="3" r="I15"/>
      <c s="3" r="J15"/>
      <c s="3" r="K15"/>
      <c s="3" r="L15"/>
      <c s="3" r="M15"/>
      <c s="3" r="N15"/>
      <c s="3" r="O15"/>
      <c s="3" r="P15"/>
      <c s="3" r="Q15"/>
      <c s="3" r="R15"/>
      <c s="3" r="S15"/>
      <c s="3" r="T15"/>
      <c s="3" r="U15"/>
      <c s="3" r="V15"/>
      <c s="3" r="W15"/>
      <c s="3" r="X15"/>
      <c s="3" r="Y15"/>
      <c s="3" r="Z15"/>
      <c s="3" r="AA15"/>
      <c s="3" r="AB15"/>
      <c s="3" r="AC15"/>
      <c s="3" r="AD15"/>
      <c s="3" r="AE15"/>
      <c s="3" r="AF15"/>
      <c s="3" r="AG15"/>
      <c s="3" r="AH15"/>
      <c s="3" r="AI15"/>
      <c s="3" r="AJ15"/>
      <c s="3" r="AK15"/>
      <c s="3" r="AL15"/>
      <c s="3" r="AM15"/>
      <c s="3" r="AN15"/>
      <c s="3" r="AO15"/>
      <c s="3" r="AP15"/>
      <c s="3" r="AQ15"/>
      <c s="3" r="AR15"/>
      <c s="3" r="AS15"/>
      <c s="3" r="AT15"/>
      <c s="3" r="AU15"/>
      <c s="3" r="AV15"/>
      <c s="3" r="AW15"/>
      <c s="3" r="AX15"/>
      <c s="3" r="AY15"/>
      <c s="3" r="AZ15"/>
      <c s="3" r="BA15"/>
      <c s="3" r="BB15"/>
      <c s="3" r="BC15"/>
      <c s="3" r="BD15"/>
      <c s="3" r="BE15"/>
      <c s="3" r="BF15"/>
      <c s="3" r="BG15"/>
      <c s="3" r="BH15"/>
      <c s="3" r="BI15"/>
    </row>
    <row customHeight="1" r="16" ht="15.0">
      <c s="3" r="A16"/>
      <c s="3" r="B16"/>
      <c s="3" r="C16"/>
      <c t="s" s="54" r="D16">
        <v>102</v>
      </c>
      <c t="str" s="76" r="E16">
        <f>SUM(E13:N13)</f>
        <v>#NAME?</v>
      </c>
      <c s="3" r="G16"/>
      <c s="3" r="H16"/>
      <c s="3" r="I16"/>
      <c s="3" r="J16"/>
      <c s="3" r="K16"/>
      <c s="3" r="L16"/>
      <c s="3" r="M16"/>
      <c s="3" r="N16"/>
      <c s="3" r="O16"/>
      <c s="3" r="P16"/>
      <c s="3" r="Q16"/>
      <c s="3" r="R16"/>
      <c s="3" r="S16"/>
      <c s="3" r="T16"/>
      <c s="3" r="U16"/>
      <c s="3" r="V16"/>
      <c s="3" r="W16"/>
      <c s="3" r="X16"/>
      <c s="3" r="Y16"/>
      <c s="3" r="Z16"/>
      <c s="3" r="AA16"/>
      <c s="3" r="AB16"/>
      <c s="3" r="AC16"/>
      <c s="3" r="AD16"/>
      <c s="3" r="AE16"/>
      <c s="3" r="AF16"/>
      <c s="3" r="AG16"/>
      <c s="3" r="AH16"/>
      <c s="3" r="AI16"/>
      <c s="3" r="AJ16"/>
      <c s="3" r="AK16"/>
      <c s="3" r="AL16"/>
      <c s="3" r="AM16"/>
      <c s="3" r="AN16"/>
      <c s="3" r="AO16"/>
      <c s="3" r="AP16"/>
      <c s="3" r="AQ16"/>
      <c s="3" r="AR16"/>
      <c s="3" r="AS16"/>
      <c s="3" r="AT16"/>
      <c s="3" r="AU16"/>
      <c s="3" r="AV16"/>
      <c s="3" r="AW16"/>
      <c s="3" r="AX16"/>
      <c s="3" r="AY16"/>
      <c s="3" r="AZ16"/>
      <c s="3" r="BA16"/>
      <c s="3" r="BB16"/>
      <c s="3" r="BC16"/>
      <c s="3" r="BD16"/>
      <c s="3" r="BE16"/>
      <c s="3" r="BF16"/>
      <c s="3" r="BG16"/>
      <c s="3" r="BH16"/>
      <c s="3" r="BI16"/>
    </row>
    <row customHeight="1" r="17" ht="12.75">
      <c s="3" r="A17"/>
      <c s="3" r="B17"/>
      <c s="3" r="C17"/>
      <c s="3" r="D17"/>
      <c s="3" r="E17"/>
      <c s="3" r="F17"/>
      <c s="3" r="G17"/>
      <c s="3" r="H17"/>
      <c s="3" r="I17"/>
      <c s="3" r="J17"/>
      <c s="3" r="K17"/>
      <c s="3" r="L17"/>
      <c s="3" r="M17"/>
      <c s="3" r="N17"/>
      <c s="3" r="O17"/>
      <c s="3" r="P17"/>
      <c s="3" r="Q17"/>
      <c s="3" r="R17"/>
      <c s="3" r="S17"/>
      <c s="3" r="T17"/>
      <c s="3" r="U17"/>
      <c s="3" r="V17"/>
      <c s="3" r="W17"/>
      <c s="3" r="X17"/>
      <c s="3" r="Y17"/>
      <c s="3" r="Z17"/>
      <c s="3" r="AA17"/>
      <c s="3" r="AB17"/>
      <c s="3" r="AC17"/>
      <c s="3" r="AD17"/>
      <c s="3" r="AE17"/>
      <c s="3" r="AF17"/>
      <c s="3" r="AG17"/>
      <c s="3" r="AH17"/>
      <c s="3" r="AI17"/>
      <c s="3" r="AJ17"/>
      <c s="3" r="AK17"/>
      <c s="3" r="AL17"/>
      <c s="3" r="AM17"/>
      <c s="3" r="AN17"/>
      <c s="3" r="AO17"/>
      <c s="3" r="AP17"/>
      <c s="3" r="AQ17"/>
      <c s="3" r="AR17"/>
      <c s="3" r="AS17"/>
      <c s="3" r="AT17"/>
      <c s="3" r="AU17"/>
      <c s="3" r="AV17"/>
      <c s="3" r="AW17"/>
      <c s="3" r="AX17"/>
      <c s="3" r="AY17"/>
      <c s="3" r="AZ17"/>
      <c s="3" r="BA17"/>
      <c s="3" r="BB17"/>
      <c s="3" r="BC17"/>
      <c s="3" r="BD17"/>
      <c s="3" r="BE17"/>
      <c s="3" r="BF17"/>
      <c s="3" r="BG17"/>
      <c s="3" r="BH17"/>
      <c s="3" r="BI17"/>
    </row>
    <row customHeight="1" r="18" ht="12.75">
      <c s="3" r="A18"/>
      <c s="3" r="B18"/>
      <c s="3" r="C18"/>
      <c s="3" r="D18"/>
      <c t="s" s="4" r="E18">
        <v>103</v>
      </c>
      <c s="3" r="F18"/>
      <c s="3" r="G18"/>
      <c s="3" r="H18"/>
      <c s="3" r="I18"/>
      <c s="3" r="J18"/>
      <c s="3" r="K18"/>
      <c s="3" r="L18"/>
      <c s="3" r="M18"/>
      <c s="3" r="N18"/>
      <c s="3" r="O18"/>
      <c s="3" r="P18"/>
      <c t="s" s="4" r="Q18">
        <v>104</v>
      </c>
      <c s="3" r="R18"/>
      <c s="3" r="S18"/>
      <c s="3" r="T18"/>
      <c s="3" r="U18"/>
      <c s="3" r="V18"/>
      <c s="3" r="W18"/>
      <c s="3" r="X18"/>
      <c s="3" r="Y18"/>
      <c s="3" r="Z18"/>
      <c s="3" r="AA18"/>
      <c t="s" s="4" r="AB18">
        <v>105</v>
      </c>
      <c s="3" r="AC18"/>
      <c s="3" r="AD18"/>
      <c s="3" r="AE18"/>
      <c s="3" r="AF18"/>
      <c s="3" r="AG18"/>
      <c s="3" r="AH18"/>
      <c s="3" r="AI18"/>
      <c s="3" r="AJ18"/>
      <c s="3" r="AK18"/>
      <c s="3" r="AL18"/>
      <c s="3" r="AM18"/>
      <c t="s" s="4" r="AN18">
        <v>106</v>
      </c>
      <c s="3" r="AO18"/>
      <c s="3" r="AP18"/>
      <c s="3" r="AQ18"/>
      <c s="3" r="AR18"/>
      <c s="3" r="AS18"/>
      <c s="3" r="AT18"/>
      <c s="3" r="AU18"/>
      <c s="3" r="AV18"/>
      <c s="3" r="AW18"/>
      <c s="3" r="AX18"/>
      <c s="3" r="AY18"/>
      <c t="s" s="4" r="AZ18">
        <v>107</v>
      </c>
      <c s="3" r="BA18"/>
      <c s="3" r="BB18"/>
      <c s="3" r="BC18"/>
      <c s="3" r="BD18"/>
      <c s="3" r="BE18"/>
      <c s="3" r="BF18"/>
      <c s="3" r="BG18"/>
      <c s="3" r="BH18"/>
      <c s="3" r="BI18"/>
    </row>
    <row customHeight="1" r="19" ht="26.25">
      <c t="s" s="77" r="A19">
        <v>108</v>
      </c>
      <c t="s" s="77" r="B19">
        <v>109</v>
      </c>
      <c t="s" s="77" r="C19">
        <v>110</v>
      </c>
      <c t="s" s="77" r="D19">
        <v>111</v>
      </c>
      <c t="str" s="78" r="E19">
        <f>E7</f>
        <v>Card #1</v>
      </c>
      <c t="str" s="78" r="F19">
        <f>F7</f>
        <v>Auto Loan #1</v>
      </c>
      <c t="str" s="78" r="G19">
        <f>G7</f>
        <v>Auto Loan #2</v>
      </c>
      <c t="str" s="78" r="H19">
        <f>H7</f>
        <v>Card #2</v>
      </c>
      <c t="str" s="78" r="I19">
        <f>I7</f>
        <v>Student Loan #1</v>
      </c>
      <c t="str" s="78" r="J19">
        <f>J7</f>
        <v/>
      </c>
      <c t="str" s="78" r="K19">
        <f>K7</f>
        <v/>
      </c>
      <c t="str" s="78" r="L19">
        <f>L7</f>
        <v/>
      </c>
      <c t="str" s="78" r="M19">
        <f>M7</f>
        <v/>
      </c>
      <c t="str" s="78" r="N19">
        <f>N7</f>
        <v/>
      </c>
      <c s="3" r="O19"/>
      <c t="s" s="79" r="P19">
        <v>112</v>
      </c>
      <c t="str" s="80" r="Q19">
        <f>E19</f>
        <v>Card #1</v>
      </c>
      <c t="str" s="80" r="R19">
        <f>F19</f>
        <v>Auto Loan #1</v>
      </c>
      <c t="str" s="80" r="S19">
        <f>G19</f>
        <v>Auto Loan #2</v>
      </c>
      <c t="str" s="80" r="T19">
        <f>H19</f>
        <v>Card #2</v>
      </c>
      <c t="str" s="80" r="U19">
        <f>I19</f>
        <v>Student Loan #1</v>
      </c>
      <c t="str" s="80" r="V19">
        <f>J19</f>
        <v/>
      </c>
      <c t="str" s="80" r="W19">
        <f>K19</f>
        <v/>
      </c>
      <c t="str" s="80" r="X19">
        <f>L19</f>
        <v/>
      </c>
      <c t="str" s="80" r="Y19">
        <f>M19</f>
        <v/>
      </c>
      <c t="str" s="80" r="Z19">
        <f>N19</f>
        <v/>
      </c>
      <c s="3" r="AA19"/>
      <c t="str" s="80" r="AB19">
        <f>E19</f>
        <v>Card #1</v>
      </c>
      <c t="str" s="80" r="AC19">
        <f>F19</f>
        <v>Auto Loan #1</v>
      </c>
      <c t="str" s="80" r="AD19">
        <f>G19</f>
        <v>Auto Loan #2</v>
      </c>
      <c t="str" s="80" r="AE19">
        <f>H19</f>
        <v>Card #2</v>
      </c>
      <c t="str" s="80" r="AF19">
        <f>I19</f>
        <v>Student Loan #1</v>
      </c>
      <c t="str" s="80" r="AG19">
        <f>J19</f>
        <v/>
      </c>
      <c t="str" s="80" r="AH19">
        <f>K19</f>
        <v/>
      </c>
      <c t="str" s="80" r="AI19">
        <f>L19</f>
        <v/>
      </c>
      <c t="str" s="80" r="AJ19">
        <f>M19</f>
        <v/>
      </c>
      <c t="str" s="80" r="AK19">
        <f>N19</f>
        <v/>
      </c>
      <c t="s" s="81" r="AL19">
        <v>113</v>
      </c>
      <c s="3" r="AM19"/>
      <c t="str" s="80" r="AN19">
        <f>E19</f>
        <v>Card #1</v>
      </c>
      <c t="str" s="80" r="AO19">
        <f>F19</f>
        <v>Auto Loan #1</v>
      </c>
      <c t="str" s="80" r="AP19">
        <f>G19</f>
        <v>Auto Loan #2</v>
      </c>
      <c t="str" s="80" r="AQ19">
        <f>H19</f>
        <v>Card #2</v>
      </c>
      <c t="str" s="80" r="AR19">
        <f>I19</f>
        <v>Student Loan #1</v>
      </c>
      <c t="str" s="80" r="AS19">
        <f>J19</f>
        <v/>
      </c>
      <c t="str" s="80" r="AT19">
        <f>K19</f>
        <v/>
      </c>
      <c t="str" s="80" r="AU19">
        <f>L19</f>
        <v/>
      </c>
      <c t="str" s="80" r="AV19">
        <f>M19</f>
        <v/>
      </c>
      <c t="str" s="80" r="AW19">
        <f>N19</f>
        <v/>
      </c>
      <c t="s" s="81" r="AX19">
        <v>114</v>
      </c>
      <c s="3" r="AY19"/>
      <c t="str" s="80" r="AZ19">
        <f>E7</f>
        <v>Card #1</v>
      </c>
      <c t="str" s="80" r="BA19">
        <f>F7</f>
        <v>Auto Loan #1</v>
      </c>
      <c t="str" s="80" r="BB19">
        <f>G7</f>
        <v>Auto Loan #2</v>
      </c>
      <c t="str" s="80" r="BC19">
        <f>H7</f>
        <v>Card #2</v>
      </c>
      <c t="str" s="80" r="BD19">
        <f>I7</f>
        <v>Student Loan #1</v>
      </c>
      <c t="str" s="80" r="BE19">
        <f>J7</f>
        <v/>
      </c>
      <c t="str" s="80" r="BF19">
        <f>K7</f>
        <v/>
      </c>
      <c t="str" s="80" r="BG19">
        <f>L7</f>
        <v/>
      </c>
      <c t="str" s="80" r="BH19">
        <f>M7</f>
        <v/>
      </c>
      <c t="str" s="80" r="BI19">
        <f>N7</f>
        <v/>
      </c>
    </row>
    <row customHeight="1" r="20" ht="12.75">
      <c s="51" r="A20"/>
      <c t="str" s="82" r="B20">
        <f>Calculator!C4</f>
        <v>Jan-14</v>
      </c>
      <c s="83" r="C20"/>
      <c s="83" r="D20"/>
      <c s="51" r="E20"/>
      <c s="51" r="F20"/>
      <c s="51" r="G20"/>
      <c s="51" r="H20"/>
      <c s="51" r="I20"/>
      <c s="51" r="J20"/>
      <c s="51" r="K20"/>
      <c s="51" r="L20"/>
      <c s="51" r="M20"/>
      <c s="51" r="N20"/>
      <c s="3" r="O20"/>
      <c t="str" s="84" r="P20">
        <f>SUM(Q20:Z20)</f>
        <v>26500.00</v>
      </c>
      <c t="str" s="84" r="Q20">
        <f>E8</f>
        <v>4400.00</v>
      </c>
      <c t="str" s="84" r="R20">
        <f>F8</f>
        <v>3200.00</v>
      </c>
      <c t="str" s="84" r="S20">
        <f>G8</f>
        <v>5000.00</v>
      </c>
      <c t="str" s="84" r="T20">
        <f>H8</f>
        <v>9000.00</v>
      </c>
      <c t="str" s="84" r="U20">
        <f>I8</f>
        <v>4900.00</v>
      </c>
      <c t="str" s="84" r="V20">
        <f>J8</f>
        <v>0.00</v>
      </c>
      <c t="str" s="84" r="W20">
        <f>K8</f>
        <v>0.00</v>
      </c>
      <c t="str" s="84" r="X20">
        <f>L8</f>
        <v>0.00</v>
      </c>
      <c t="str" s="84" r="Y20">
        <f>M8</f>
        <v>0.00</v>
      </c>
      <c t="str" s="84" r="Z20">
        <f>N8</f>
        <v>0.00</v>
      </c>
      <c s="3" r="AA20"/>
      <c s="84" r="AB20"/>
      <c s="84" r="AC20"/>
      <c s="84" r="AD20"/>
      <c s="84" r="AE20"/>
      <c s="84" r="AF20"/>
      <c s="84" r="AG20"/>
      <c s="84" r="AH20"/>
      <c s="84" r="AI20"/>
      <c s="84" r="AJ20"/>
      <c s="84" r="AK20"/>
      <c s="84" r="AL20"/>
      <c s="3" r="AM20"/>
      <c s="84" r="AN20"/>
      <c s="84" r="AO20"/>
      <c s="84" r="AP20"/>
      <c s="84" r="AQ20"/>
      <c s="84" r="AR20"/>
      <c s="84" r="AS20"/>
      <c s="84" r="AT20"/>
      <c s="84" r="AU20"/>
      <c s="84" r="AV20"/>
      <c s="84" r="AW20"/>
      <c s="84" r="AX20"/>
      <c s="3" r="AY20"/>
      <c s="84" r="AZ20"/>
      <c s="84" r="BA20"/>
      <c s="84" r="BB20"/>
      <c s="84" r="BC20"/>
      <c s="84" r="BD20"/>
      <c s="84" r="BE20"/>
      <c s="84" r="BF20"/>
      <c s="84" r="BG20"/>
      <c s="84" r="BH20"/>
      <c s="84" r="BI20"/>
    </row>
    <row customHeight="1" r="21" ht="10.5">
      <c t="str" s="85" r="A21">
        <f>IF(SUM(Q20:Z20)&lt;=0,"",A20+1)</f>
        <v>1</v>
      </c>
      <c t="str" s="86" r="B21">
        <f>IF(A21="",NA(),DATE(YEAR(B20),MONTH(B20)+1,1))</f>
        <v>Feb-14</v>
      </c>
      <c t="str" s="87" r="C21">
        <f>IF(A21="","",IF(snowball,IF(($E$5-AX21)&lt;0,0,$E$5-AX21),"n/a")+D21)</f>
        <v>#NAME?</v>
      </c>
      <c s="88" r="D21"/>
      <c t="str" s="89" r="E21">
        <f>AN21+AZ21</f>
        <v>#NAME?</v>
      </c>
      <c t="str" s="89" r="F21">
        <f>AO21+BA21</f>
        <v>#NAME?</v>
      </c>
      <c t="str" s="89" r="G21">
        <f>AP21+BB21</f>
        <v>#NAME?</v>
      </c>
      <c t="str" s="89" r="H21">
        <f>AQ21+BC21</f>
        <v>#NAME?</v>
      </c>
      <c t="str" s="89" r="I21">
        <f>AR21+BD21</f>
        <v>#NAME?</v>
      </c>
      <c t="str" s="89" r="J21">
        <f>AS21+BE21</f>
        <v>#NAME?</v>
      </c>
      <c t="str" s="89" r="K21">
        <f>AT21+BF21</f>
        <v>#NAME?</v>
      </c>
      <c t="str" s="89" r="L21">
        <f>AU21+BG21</f>
        <v>#NAME?</v>
      </c>
      <c t="str" s="89" r="M21">
        <f>AV21+BH21</f>
        <v>#NAME?</v>
      </c>
      <c t="str" s="89" r="N21">
        <f>AW21+BI21</f>
        <v>#NAME?</v>
      </c>
      <c s="90" r="O21"/>
      <c t="str" s="89" r="P21">
        <f>SUM(Q21:Z21)</f>
        <v>#NAME?</v>
      </c>
      <c t="str" s="89" r="Q21">
        <f>IF(E$8=0,0,ROUND(Q20-(E21-AB21),2))</f>
        <v>#NAME?</v>
      </c>
      <c t="str" s="89" r="R21">
        <f>IF(F$8=0,0,ROUND(R20-(F21-AC21),2))</f>
        <v>#NAME?</v>
      </c>
      <c t="str" s="89" r="S21">
        <f>IF(G$8=0,0,ROUND(S20-(G21-AD21),2))</f>
        <v>#NAME?</v>
      </c>
      <c t="str" s="89" r="T21">
        <f>IF(H$8=0,0,ROUND(T20-(H21-AE21),2))</f>
        <v>#NAME?</v>
      </c>
      <c t="str" s="89" r="U21">
        <f>IF(I$8=0,0,ROUND(U20-(I21-AF21),2))</f>
        <v>#NAME?</v>
      </c>
      <c t="str" s="89" r="V21">
        <f>IF(J$8=0,0,ROUND(V20-(J21-AG21),2))</f>
        <v> -  </v>
      </c>
      <c t="str" s="89" r="W21">
        <f>IF(K$8=0,0,ROUND(W20-(K21-AH21),2))</f>
        <v> -  </v>
      </c>
      <c t="str" s="89" r="X21">
        <f>IF(L$8=0,0,ROUND(X20-(L21-AI21),2))</f>
        <v> -  </v>
      </c>
      <c t="str" s="89" r="Y21">
        <f>IF(M$8=0,0,ROUND(Y20-(M21-AJ21),2))</f>
        <v> -  </v>
      </c>
      <c t="str" s="89" r="Z21">
        <f>IF(N$8=0,0,ROUND(Z20-(N21-AK21),2))</f>
        <v> -  </v>
      </c>
      <c s="3" r="AA21"/>
      <c t="str" s="89" r="AB21">
        <f>ROUND(Q20*E$9/12,2)</f>
        <v>47.67</v>
      </c>
      <c t="str" s="89" r="AC21">
        <f>ROUND(R20*F$9/12,2)</f>
        <v>26.16</v>
      </c>
      <c t="str" s="89" r="AD21">
        <f>ROUND(S20*G$9/12,2)</f>
        <v>50.00</v>
      </c>
      <c t="str" s="89" r="AE21">
        <f>ROUND(T20*H$9/12,2)</f>
        <v>101.25</v>
      </c>
      <c t="str" s="89" r="AF21">
        <f>ROUND(U20*I$9/12,2)</f>
        <v>16.33</v>
      </c>
      <c t="str" s="89" r="AG21">
        <f>ROUND(V20*J$9/12,2)</f>
        <v> -  </v>
      </c>
      <c t="str" s="89" r="AH21">
        <f>ROUND(W20*K$9/12,2)</f>
        <v> -  </v>
      </c>
      <c t="str" s="89" r="AI21">
        <f>ROUND(X20*L$9/12,2)</f>
        <v> -  </v>
      </c>
      <c t="str" s="89" r="AJ21">
        <f>ROUND(Y20*M$9/12,2)</f>
        <v> -  </v>
      </c>
      <c t="str" s="89" r="AK21">
        <f>ROUND(Z20*N$9/12,2)</f>
        <v> -  </v>
      </c>
      <c t="str" s="89" r="AL21">
        <f>SUM(AB21:AK21)</f>
        <v>241.41</v>
      </c>
      <c s="3" r="AM21"/>
      <c t="str" s="89" r="AN21">
        <f>IF(Q20&gt;0,IF((Q20+AB21)&lt;E$10,Q20+AB21,E$10),0)</f>
        <v>50.00</v>
      </c>
      <c t="str" s="89" r="AO21">
        <f>IF(R20&gt;0,IF((R20+AC21)&lt;F$10,R20+AC21,F$10),0)</f>
        <v>30.00</v>
      </c>
      <c t="str" s="89" r="AP21">
        <f>IF(S20&gt;0,IF((S20+AD21)&lt;G$10,S20+AD21,G$10),0)</f>
        <v>55.00</v>
      </c>
      <c t="str" s="89" r="AQ21">
        <f>IF(T20&gt;0,IF((T20+AE21)&lt;H$10,T20+AE21,H$10),0)</f>
        <v>110.00</v>
      </c>
      <c t="str" s="89" r="AR21">
        <f>IF(U20&gt;0,IF((U20+AF21)&lt;I$10,U20+AF21,I$10),0)</f>
        <v>25.00</v>
      </c>
      <c t="str" s="89" r="AS21">
        <f>IF(V20&gt;0,IF((V20+AG21)&lt;J$10,V20+AG21,J$10),0)</f>
        <v> -  </v>
      </c>
      <c t="str" s="89" r="AT21">
        <f>IF(W20&gt;0,IF((W20+AH21)&lt;K$10,W20+AH21,K$10),0)</f>
        <v> -  </v>
      </c>
      <c t="str" s="89" r="AU21">
        <f>IF(X20&gt;0,IF((X20+AI21)&lt;L$10,X20+AI21,L$10),0)</f>
        <v> -  </v>
      </c>
      <c t="str" s="89" r="AV21">
        <f>IF(Y20&gt;0,IF((Y20+AJ21)&lt;M$10,Y20+AJ21,M$10),0)</f>
        <v> -  </v>
      </c>
      <c t="str" s="89" r="AW21">
        <f>IF(Z20&gt;0,IF((Z20+AK21)&lt;N$10,Z20+AK21,N$10),0)</f>
        <v> -  </v>
      </c>
      <c t="str" s="89" r="AX21">
        <f>SUM(AN21:AW21)</f>
        <v>270.00</v>
      </c>
      <c s="3" r="AY21"/>
      <c t="str" s="91" r="AZ21">
        <f>IF(NOT(snowball),0,IF(Q20&lt;=0,0,IF(AN21+$C21&gt;Q20+AB21,Q20+AB21-AN21,$C21)))</f>
        <v>#NAME?</v>
      </c>
      <c t="str" s="89" r="BA21">
        <f>IF(NOT(snowball),0,IF(R20&lt;=0,0,IF($C21&lt;=SUM($AZ21:AZ21),0,IF(AO21+$C21-SUM($AZ21:AZ21)&gt;R20+AC21,R20+AC21-AO21,$C21-SUM($AZ21:AZ21)))))</f>
        <v>#NAME?</v>
      </c>
      <c t="str" s="89" r="BB21">
        <f>IF(NOT(snowball),0,IF(S20&lt;=0,0,IF($C21&lt;=SUM($AZ21:BA21),0,IF(AP21+$C21-SUM($AZ21:BA21)&gt;S20+AD21,S20+AD21-AP21,$C21-SUM($AZ21:BA21)))))</f>
        <v>#NAME?</v>
      </c>
      <c t="str" s="89" r="BC21">
        <f>IF(NOT(snowball),0,IF(T20&lt;=0,0,IF($C21&lt;=SUM($AZ21:BB21),0,IF(AQ21+$C21-SUM($AZ21:BB21)&gt;T20+AE21,T20+AE21-AQ21,$C21-SUM($AZ21:BB21)))))</f>
        <v>#NAME?</v>
      </c>
      <c t="str" s="89" r="BD21">
        <f>IF(NOT(snowball),0,IF(U20&lt;=0,0,IF($C21&lt;=SUM($AZ21:BC21),0,IF(AR21+$C21-SUM($AZ21:BC21)&gt;U20+AF21,U20+AF21-AR21,$C21-SUM($AZ21:BC21)))))</f>
        <v>#NAME?</v>
      </c>
      <c t="str" s="89" r="BE21">
        <f>IF(NOT(snowball),0,IF(V20&lt;=0,0,IF($C21&lt;=SUM($AZ21:BD21),0,IF(AS21+$C21-SUM($AZ21:BD21)&gt;V20+AG21,V20+AG21-AS21,$C21-SUM($AZ21:BD21)))))</f>
        <v>#NAME?</v>
      </c>
      <c t="str" s="89" r="BF21">
        <f>IF(NOT(snowball),0,IF(W20&lt;=0,0,IF($C21&lt;=SUM($AZ21:BE21),0,IF(AT21+$C21-SUM($AZ21:BE21)&gt;W20+AH21,W20+AH21-AT21,$C21-SUM($AZ21:BE21)))))</f>
        <v>#NAME?</v>
      </c>
      <c t="str" s="89" r="BG21">
        <f>IF(NOT(snowball),0,IF(X20&lt;=0,0,IF($C21&lt;=SUM($AZ21:BF21),0,IF(AU21+$C21-SUM($AZ21:BF21)&gt;X20+AI21,X20+AI21-AU21,$C21-SUM($AZ21:BF21)))))</f>
        <v>#NAME?</v>
      </c>
      <c t="str" s="89" r="BH21">
        <f>IF(NOT(snowball),0,IF(Y20&lt;=0,0,IF($C21&lt;=SUM($AZ21:BG21),0,IF(AV21+$C21-SUM($AZ21:BG21)&gt;Y20+AJ21,Y20+AJ21-AV21,$C21-SUM($AZ21:BG21)))))</f>
        <v>#NAME?</v>
      </c>
      <c t="str" s="89" r="BI21">
        <f>IF(NOT(snowball),0,IF(Z20&lt;=0,0,IF($C21&lt;=SUM($AZ21:BH21),0,IF(AW21+$C21-SUM($AZ21:BH21)&gt;Z20+AK21,Z20+AK21-AW21,$C21-SUM($AZ21:BH21)))))</f>
        <v>#NAME?</v>
      </c>
    </row>
    <row customHeight="1" r="22" ht="10.5">
      <c t="str" s="85" r="A22">
        <f>IF(SUM(Q21:Z21)&lt;=0,"",A21+1)</f>
        <v>#NAME?</v>
      </c>
      <c t="str" s="86" r="B22">
        <f>IF(A22="",NA(),DATE(YEAR(B21),MONTH(B21)+1,1))</f>
        <v>#NAME?</v>
      </c>
      <c t="str" s="87" r="C22">
        <f>IF(A22="","",IF(snowball,IF(($E$5-AX22)&lt;0,0,$E$5-AX22),"n/a")+D22)</f>
        <v>#NAME?</v>
      </c>
      <c s="88" r="D22"/>
      <c t="str" s="89" r="E22">
        <f>AN22+AZ22</f>
        <v>#NAME?</v>
      </c>
      <c t="str" s="89" r="F22">
        <f>AO22+BA22</f>
        <v>#NAME?</v>
      </c>
      <c t="str" s="89" r="G22">
        <f>AP22+BB22</f>
        <v>#NAME?</v>
      </c>
      <c t="str" s="89" r="H22">
        <f>AQ22+BC22</f>
        <v>#NAME?</v>
      </c>
      <c t="str" s="89" r="I22">
        <f>AR22+BD22</f>
        <v>#NAME?</v>
      </c>
      <c t="str" s="89" r="J22">
        <f>AS22+BE22</f>
        <v>#NAME?</v>
      </c>
      <c t="str" s="89" r="K22">
        <f>AT22+BF22</f>
        <v>#NAME?</v>
      </c>
      <c t="str" s="89" r="L22">
        <f>AU22+BG22</f>
        <v>#NAME?</v>
      </c>
      <c t="str" s="89" r="M22">
        <f>AV22+BH22</f>
        <v>#NAME?</v>
      </c>
      <c t="str" s="89" r="N22">
        <f>AW22+BI22</f>
        <v>#NAME?</v>
      </c>
      <c s="90" r="O22"/>
      <c t="str" s="89" r="P22">
        <f>SUM(Q22:Z22)</f>
        <v>#NAME?</v>
      </c>
      <c t="str" s="89" r="Q22">
        <f>IF(E$8=0,0,ROUND(Q21-(E22-AB22),2))</f>
        <v>#NAME?</v>
      </c>
      <c t="str" s="89" r="R22">
        <f>IF(F$8=0,0,ROUND(R21-(F22-AC22),2))</f>
        <v>#NAME?</v>
      </c>
      <c t="str" s="89" r="S22">
        <f>IF(G$8=0,0,ROUND(S21-(G22-AD22),2))</f>
        <v>#NAME?</v>
      </c>
      <c t="str" s="89" r="T22">
        <f>IF(H$8=0,0,ROUND(T21-(H22-AE22),2))</f>
        <v>#NAME?</v>
      </c>
      <c t="str" s="89" r="U22">
        <f>IF(I$8=0,0,ROUND(U21-(I22-AF22),2))</f>
        <v>#NAME?</v>
      </c>
      <c t="str" s="89" r="V22">
        <f>IF(J$8=0,0,ROUND(V21-(J22-AG22),2))</f>
        <v> -  </v>
      </c>
      <c t="str" s="89" r="W22">
        <f>IF(K$8=0,0,ROUND(W21-(K22-AH22),2))</f>
        <v> -  </v>
      </c>
      <c t="str" s="89" r="X22">
        <f>IF(L$8=0,0,ROUND(X21-(L22-AI22),2))</f>
        <v> -  </v>
      </c>
      <c t="str" s="89" r="Y22">
        <f>IF(M$8=0,0,ROUND(Y21-(M22-AJ22),2))</f>
        <v> -  </v>
      </c>
      <c t="str" s="89" r="Z22">
        <f>IF(N$8=0,0,ROUND(Z21-(N22-AK22),2))</f>
        <v> -  </v>
      </c>
      <c s="3" r="AA22"/>
      <c t="str" s="89" r="AB22">
        <f>ROUND(Q21*E$9/12,2)</f>
        <v>#NAME?</v>
      </c>
      <c t="str" s="89" r="AC22">
        <f>ROUND(R21*F$9/12,2)</f>
        <v>#NAME?</v>
      </c>
      <c t="str" s="89" r="AD22">
        <f>ROUND(S21*G$9/12,2)</f>
        <v>#NAME?</v>
      </c>
      <c t="str" s="89" r="AE22">
        <f>ROUND(T21*H$9/12,2)</f>
        <v>#NAME?</v>
      </c>
      <c t="str" s="89" r="AF22">
        <f>ROUND(U21*I$9/12,2)</f>
        <v>#NAME?</v>
      </c>
      <c t="str" s="89" r="AG22">
        <f>ROUND(V21*J$9/12,2)</f>
        <v> -  </v>
      </c>
      <c t="str" s="89" r="AH22">
        <f>ROUND(W21*K$9/12,2)</f>
        <v> -  </v>
      </c>
      <c t="str" s="89" r="AI22">
        <f>ROUND(X21*L$9/12,2)</f>
        <v> -  </v>
      </c>
      <c t="str" s="89" r="AJ22">
        <f>ROUND(Y21*M$9/12,2)</f>
        <v> -  </v>
      </c>
      <c t="str" s="89" r="AK22">
        <f>ROUND(Z21*N$9/12,2)</f>
        <v> -  </v>
      </c>
      <c t="str" s="89" r="AL22">
        <f>SUM(AB22:AK22)</f>
        <v>#NAME?</v>
      </c>
      <c s="3" r="AM22"/>
      <c t="str" s="89" r="AN22">
        <f>IF(Q21&gt;0,IF((Q21+AB22)&lt;E$10,Q21+AB22,E$10),0)</f>
        <v>#NAME?</v>
      </c>
      <c t="str" s="89" r="AO22">
        <f>IF(R21&gt;0,IF((R21+AC22)&lt;F$10,R21+AC22,F$10),0)</f>
        <v>#NAME?</v>
      </c>
      <c t="str" s="89" r="AP22">
        <f>IF(S21&gt;0,IF((S21+AD22)&lt;G$10,S21+AD22,G$10),0)</f>
        <v>#NAME?</v>
      </c>
      <c t="str" s="89" r="AQ22">
        <f>IF(T21&gt;0,IF((T21+AE22)&lt;H$10,T21+AE22,H$10),0)</f>
        <v>#NAME?</v>
      </c>
      <c t="str" s="89" r="AR22">
        <f>IF(U21&gt;0,IF((U21+AF22)&lt;I$10,U21+AF22,I$10),0)</f>
        <v>#NAME?</v>
      </c>
      <c t="str" s="89" r="AS22">
        <f>IF(V21&gt;0,IF((V21+AG22)&lt;J$10,V21+AG22,J$10),0)</f>
        <v> -  </v>
      </c>
      <c t="str" s="89" r="AT22">
        <f>IF(W21&gt;0,IF((W21+AH22)&lt;K$10,W21+AH22,K$10),0)</f>
        <v> -  </v>
      </c>
      <c t="str" s="89" r="AU22">
        <f>IF(X21&gt;0,IF((X21+AI22)&lt;L$10,X21+AI22,L$10),0)</f>
        <v> -  </v>
      </c>
      <c t="str" s="89" r="AV22">
        <f>IF(Y21&gt;0,IF((Y21+AJ22)&lt;M$10,Y21+AJ22,M$10),0)</f>
        <v> -  </v>
      </c>
      <c t="str" s="89" r="AW22">
        <f>IF(Z21&gt;0,IF((Z21+AK22)&lt;N$10,Z21+AK22,N$10),0)</f>
        <v> -  </v>
      </c>
      <c t="str" s="89" r="AX22">
        <f>SUM(AN22:AW22)</f>
        <v>#NAME?</v>
      </c>
      <c s="89" r="AY22"/>
      <c t="str" s="91" r="AZ22">
        <f>IF(NOT(snowball),0,IF(Q21&lt;=0,0,IF(AN22+$C22&gt;Q21+AB22,Q21+AB22-AN22,$C22)))</f>
        <v>#NAME?</v>
      </c>
      <c t="str" s="89" r="BA22">
        <f>IF(NOT(snowball),0,IF(R21&lt;=0,0,IF($C22&lt;=SUM($AZ22:AZ22),0,IF(AO22+$C22-SUM($AZ22:AZ22)&gt;R21+AC22,R21+AC22-AO22,$C22-SUM($AZ22:AZ22)))))</f>
        <v>#NAME?</v>
      </c>
      <c t="str" s="89" r="BB22">
        <f>IF(NOT(snowball),0,IF(S21&lt;=0,0,IF($C22&lt;=SUM($AZ22:BA22),0,IF(AP22+$C22-SUM($AZ22:BA22)&gt;S21+AD22,S21+AD22-AP22,$C22-SUM($AZ22:BA22)))))</f>
        <v>#NAME?</v>
      </c>
      <c t="str" s="89" r="BC22">
        <f>IF(NOT(snowball),0,IF(T21&lt;=0,0,IF($C22&lt;=SUM($AZ22:BB22),0,IF(AQ22+$C22-SUM($AZ22:BB22)&gt;T21+AE22,T21+AE22-AQ22,$C22-SUM($AZ22:BB22)))))</f>
        <v>#NAME?</v>
      </c>
      <c t="str" s="89" r="BD22">
        <f>IF(NOT(snowball),0,IF(U21&lt;=0,0,IF($C22&lt;=SUM($AZ22:BC22),0,IF(AR22+$C22-SUM($AZ22:BC22)&gt;U21+AF22,U21+AF22-AR22,$C22-SUM($AZ22:BC22)))))</f>
        <v>#NAME?</v>
      </c>
      <c t="str" s="89" r="BE22">
        <f>IF(NOT(snowball),0,IF(V21&lt;=0,0,IF($C22&lt;=SUM($AZ22:BD22),0,IF(AS22+$C22-SUM($AZ22:BD22)&gt;V21+AG22,V21+AG22-AS22,$C22-SUM($AZ22:BD22)))))</f>
        <v>#NAME?</v>
      </c>
      <c t="str" s="89" r="BF22">
        <f>IF(NOT(snowball),0,IF(W21&lt;=0,0,IF($C22&lt;=SUM($AZ22:BE22),0,IF(AT22+$C22-SUM($AZ22:BE22)&gt;W21+AH22,W21+AH22-AT22,$C22-SUM($AZ22:BE22)))))</f>
        <v>#NAME?</v>
      </c>
      <c t="str" s="89" r="BG22">
        <f>IF(NOT(snowball),0,IF(X21&lt;=0,0,IF($C22&lt;=SUM($AZ22:BF22),0,IF(AU22+$C22-SUM($AZ22:BF22)&gt;X21+AI22,X21+AI22-AU22,$C22-SUM($AZ22:BF22)))))</f>
        <v>#NAME?</v>
      </c>
      <c t="str" s="89" r="BH22">
        <f>IF(NOT(snowball),0,IF(Y21&lt;=0,0,IF($C22&lt;=SUM($AZ22:BG22),0,IF(AV22+$C22-SUM($AZ22:BG22)&gt;Y21+AJ22,Y21+AJ22-AV22,$C22-SUM($AZ22:BG22)))))</f>
        <v>#NAME?</v>
      </c>
      <c t="str" s="89" r="BI22">
        <f>IF(NOT(snowball),0,IF(Z21&lt;=0,0,IF($C22&lt;=SUM($AZ22:BH22),0,IF(AW22+$C22-SUM($AZ22:BH22)&gt;Z21+AK22,Z21+AK22-AW22,$C22-SUM($AZ22:BH22)))))</f>
        <v>#NAME?</v>
      </c>
    </row>
    <row customHeight="1" r="23" ht="10.5">
      <c t="str" s="85" r="A23">
        <f>IF(SUM(Q22:Z22)&lt;=0,"",A22+1)</f>
        <v>#NAME?</v>
      </c>
      <c t="str" s="86" r="B23">
        <f>IF(A23="",NA(),DATE(YEAR(B22),MONTH(B22)+1,1))</f>
        <v>#NAME?</v>
      </c>
      <c t="str" s="87" r="C23">
        <f>IF(A23="","",IF(snowball,IF(($E$5-AX23)&lt;0,0,$E$5-AX23),"n/a")+D23)</f>
        <v>#NAME?</v>
      </c>
      <c s="88" r="D23"/>
      <c t="str" s="89" r="E23">
        <f>AN23+AZ23</f>
        <v>#NAME?</v>
      </c>
      <c t="str" s="89" r="F23">
        <f>AO23+BA23</f>
        <v>#NAME?</v>
      </c>
      <c t="str" s="89" r="G23">
        <f>AP23+BB23</f>
        <v>#NAME?</v>
      </c>
      <c t="str" s="89" r="H23">
        <f>AQ23+BC23</f>
        <v>#NAME?</v>
      </c>
      <c t="str" s="89" r="I23">
        <f>AR23+BD23</f>
        <v>#NAME?</v>
      </c>
      <c t="str" s="89" r="J23">
        <f>AS23+BE23</f>
        <v>#NAME?</v>
      </c>
      <c t="str" s="89" r="K23">
        <f>AT23+BF23</f>
        <v>#NAME?</v>
      </c>
      <c t="str" s="89" r="L23">
        <f>AU23+BG23</f>
        <v>#NAME?</v>
      </c>
      <c t="str" s="89" r="M23">
        <f>AV23+BH23</f>
        <v>#NAME?</v>
      </c>
      <c t="str" s="89" r="N23">
        <f>AW23+BI23</f>
        <v>#NAME?</v>
      </c>
      <c s="90" r="O23"/>
      <c t="str" s="89" r="P23">
        <f>SUM(Q23:Z23)</f>
        <v>#NAME?</v>
      </c>
      <c t="str" s="89" r="Q23">
        <f>IF(E$8=0,0,ROUND(Q22-(E23-AB23),2))</f>
        <v>#NAME?</v>
      </c>
      <c t="str" s="89" r="R23">
        <f>IF(F$8=0,0,ROUND(R22-(F23-AC23),2))</f>
        <v>#NAME?</v>
      </c>
      <c t="str" s="89" r="S23">
        <f>IF(G$8=0,0,ROUND(S22-(G23-AD23),2))</f>
        <v>#NAME?</v>
      </c>
      <c t="str" s="89" r="T23">
        <f>IF(H$8=0,0,ROUND(T22-(H23-AE23),2))</f>
        <v>#NAME?</v>
      </c>
      <c t="str" s="89" r="U23">
        <f>IF(I$8=0,0,ROUND(U22-(I23-AF23),2))</f>
        <v>#NAME?</v>
      </c>
      <c t="str" s="89" r="V23">
        <f>IF(J$8=0,0,ROUND(V22-(J23-AG23),2))</f>
        <v> -  </v>
      </c>
      <c t="str" s="89" r="W23">
        <f>IF(K$8=0,0,ROUND(W22-(K23-AH23),2))</f>
        <v> -  </v>
      </c>
      <c t="str" s="89" r="X23">
        <f>IF(L$8=0,0,ROUND(X22-(L23-AI23),2))</f>
        <v> -  </v>
      </c>
      <c t="str" s="89" r="Y23">
        <f>IF(M$8=0,0,ROUND(Y22-(M23-AJ23),2))</f>
        <v> -  </v>
      </c>
      <c t="str" s="89" r="Z23">
        <f>IF(N$8=0,0,ROUND(Z22-(N23-AK23),2))</f>
        <v> -  </v>
      </c>
      <c s="3" r="AA23"/>
      <c t="str" s="89" r="AB23">
        <f>ROUND(Q22*E$9/12,2)</f>
        <v>#NAME?</v>
      </c>
      <c t="str" s="89" r="AC23">
        <f>ROUND(R22*F$9/12,2)</f>
        <v>#NAME?</v>
      </c>
      <c t="str" s="89" r="AD23">
        <f>ROUND(S22*G$9/12,2)</f>
        <v>#NAME?</v>
      </c>
      <c t="str" s="89" r="AE23">
        <f>ROUND(T22*H$9/12,2)</f>
        <v>#NAME?</v>
      </c>
      <c t="str" s="89" r="AF23">
        <f>ROUND(U22*I$9/12,2)</f>
        <v>#NAME?</v>
      </c>
      <c t="str" s="89" r="AG23">
        <f>ROUND(V22*J$9/12,2)</f>
        <v> -  </v>
      </c>
      <c t="str" s="89" r="AH23">
        <f>ROUND(W22*K$9/12,2)</f>
        <v> -  </v>
      </c>
      <c t="str" s="89" r="AI23">
        <f>ROUND(X22*L$9/12,2)</f>
        <v> -  </v>
      </c>
      <c t="str" s="89" r="AJ23">
        <f>ROUND(Y22*M$9/12,2)</f>
        <v> -  </v>
      </c>
      <c t="str" s="89" r="AK23">
        <f>ROUND(Z22*N$9/12,2)</f>
        <v> -  </v>
      </c>
      <c t="str" s="89" r="AL23">
        <f>SUM(AB23:AK23)</f>
        <v>#NAME?</v>
      </c>
      <c s="3" r="AM23"/>
      <c t="str" s="89" r="AN23">
        <f>IF(Q22&gt;0,IF((Q22+AB23)&lt;E$10,Q22+AB23,E$10),0)</f>
        <v>#NAME?</v>
      </c>
      <c t="str" s="89" r="AO23">
        <f>IF(R22&gt;0,IF((R22+AC23)&lt;F$10,R22+AC23,F$10),0)</f>
        <v>#NAME?</v>
      </c>
      <c t="str" s="89" r="AP23">
        <f>IF(S22&gt;0,IF((S22+AD23)&lt;G$10,S22+AD23,G$10),0)</f>
        <v>#NAME?</v>
      </c>
      <c t="str" s="89" r="AQ23">
        <f>IF(T22&gt;0,IF((T22+AE23)&lt;H$10,T22+AE23,H$10),0)</f>
        <v>#NAME?</v>
      </c>
      <c t="str" s="89" r="AR23">
        <f>IF(U22&gt;0,IF((U22+AF23)&lt;I$10,U22+AF23,I$10),0)</f>
        <v>#NAME?</v>
      </c>
      <c t="str" s="89" r="AS23">
        <f>IF(V22&gt;0,IF((V22+AG23)&lt;J$10,V22+AG23,J$10),0)</f>
        <v> -  </v>
      </c>
      <c t="str" s="89" r="AT23">
        <f>IF(W22&gt;0,IF((W22+AH23)&lt;K$10,W22+AH23,K$10),0)</f>
        <v> -  </v>
      </c>
      <c t="str" s="89" r="AU23">
        <f>IF(X22&gt;0,IF((X22+AI23)&lt;L$10,X22+AI23,L$10),0)</f>
        <v> -  </v>
      </c>
      <c t="str" s="89" r="AV23">
        <f>IF(Y22&gt;0,IF((Y22+AJ23)&lt;M$10,Y22+AJ23,M$10),0)</f>
        <v> -  </v>
      </c>
      <c t="str" s="89" r="AW23">
        <f>IF(Z22&gt;0,IF((Z22+AK23)&lt;N$10,Z22+AK23,N$10),0)</f>
        <v> -  </v>
      </c>
      <c t="str" s="89" r="AX23">
        <f>SUM(AN23:AW23)</f>
        <v>#NAME?</v>
      </c>
      <c s="89" r="AY23"/>
      <c t="str" s="91" r="AZ23">
        <f>IF(NOT(snowball),0,IF(Q22&lt;=0,0,IF(AN23+$C23&gt;Q22+AB23,Q22+AB23-AN23,$C23)))</f>
        <v>#NAME?</v>
      </c>
      <c t="str" s="89" r="BA23">
        <f>IF(NOT(snowball),0,IF(R22&lt;=0,0,IF($C23&lt;=SUM($AZ23:AZ23),0,IF(AO23+$C23-SUM($AZ23:AZ23)&gt;R22+AC23,R22+AC23-AO23,$C23-SUM($AZ23:AZ23)))))</f>
        <v>#NAME?</v>
      </c>
      <c t="str" s="89" r="BB23">
        <f>IF(NOT(snowball),0,IF(S22&lt;=0,0,IF($C23&lt;=SUM($AZ23:BA23),0,IF(AP23+$C23-SUM($AZ23:BA23)&gt;S22+AD23,S22+AD23-AP23,$C23-SUM($AZ23:BA23)))))</f>
        <v>#NAME?</v>
      </c>
      <c t="str" s="89" r="BC23">
        <f>IF(NOT(snowball),0,IF(T22&lt;=0,0,IF($C23&lt;=SUM($AZ23:BB23),0,IF(AQ23+$C23-SUM($AZ23:BB23)&gt;T22+AE23,T22+AE23-AQ23,$C23-SUM($AZ23:BB23)))))</f>
        <v>#NAME?</v>
      </c>
      <c t="str" s="89" r="BD23">
        <f>IF(NOT(snowball),0,IF(U22&lt;=0,0,IF($C23&lt;=SUM($AZ23:BC23),0,IF(AR23+$C23-SUM($AZ23:BC23)&gt;U22+AF23,U22+AF23-AR23,$C23-SUM($AZ23:BC23)))))</f>
        <v>#NAME?</v>
      </c>
      <c t="str" s="89" r="BE23">
        <f>IF(NOT(snowball),0,IF(V22&lt;=0,0,IF($C23&lt;=SUM($AZ23:BD23),0,IF(AS23+$C23-SUM($AZ23:BD23)&gt;V22+AG23,V22+AG23-AS23,$C23-SUM($AZ23:BD23)))))</f>
        <v>#NAME?</v>
      </c>
      <c t="str" s="89" r="BF23">
        <f>IF(NOT(snowball),0,IF(W22&lt;=0,0,IF($C23&lt;=SUM($AZ23:BE23),0,IF(AT23+$C23-SUM($AZ23:BE23)&gt;W22+AH23,W22+AH23-AT23,$C23-SUM($AZ23:BE23)))))</f>
        <v>#NAME?</v>
      </c>
      <c t="str" s="89" r="BG23">
        <f>IF(NOT(snowball),0,IF(X22&lt;=0,0,IF($C23&lt;=SUM($AZ23:BF23),0,IF(AU23+$C23-SUM($AZ23:BF23)&gt;X22+AI23,X22+AI23-AU23,$C23-SUM($AZ23:BF23)))))</f>
        <v>#NAME?</v>
      </c>
      <c t="str" s="89" r="BH23">
        <f>IF(NOT(snowball),0,IF(Y22&lt;=0,0,IF($C23&lt;=SUM($AZ23:BG23),0,IF(AV23+$C23-SUM($AZ23:BG23)&gt;Y22+AJ23,Y22+AJ23-AV23,$C23-SUM($AZ23:BG23)))))</f>
        <v>#NAME?</v>
      </c>
      <c t="str" s="89" r="BI23">
        <f>IF(NOT(snowball),0,IF(Z22&lt;=0,0,IF($C23&lt;=SUM($AZ23:BH23),0,IF(AW23+$C23-SUM($AZ23:BH23)&gt;Z22+AK23,Z22+AK23-AW23,$C23-SUM($AZ23:BH23)))))</f>
        <v>#NAME?</v>
      </c>
    </row>
    <row customHeight="1" r="24" ht="10.5">
      <c t="str" s="85" r="A24">
        <f>IF(SUM(Q23:Z23)&lt;=0,"",A23+1)</f>
        <v>#NAME?</v>
      </c>
      <c t="str" s="86" r="B24">
        <f>IF(A24="",NA(),DATE(YEAR(B23),MONTH(B23)+1,1))</f>
        <v>#NAME?</v>
      </c>
      <c t="str" s="87" r="C24">
        <f>IF(A24="","",IF(snowball,IF(($E$5-AX24)&lt;0,0,$E$5-AX24),"n/a")+D24)</f>
        <v>#NAME?</v>
      </c>
      <c s="88" r="D24"/>
      <c t="str" s="89" r="E24">
        <f>AN24+AZ24</f>
        <v>#NAME?</v>
      </c>
      <c t="str" s="89" r="F24">
        <f>AO24+BA24</f>
        <v>#NAME?</v>
      </c>
      <c t="str" s="89" r="G24">
        <f>AP24+BB24</f>
        <v>#NAME?</v>
      </c>
      <c t="str" s="89" r="H24">
        <f>AQ24+BC24</f>
        <v>#NAME?</v>
      </c>
      <c t="str" s="89" r="I24">
        <f>AR24+BD24</f>
        <v>#NAME?</v>
      </c>
      <c t="str" s="89" r="J24">
        <f>AS24+BE24</f>
        <v>#NAME?</v>
      </c>
      <c t="str" s="89" r="K24">
        <f>AT24+BF24</f>
        <v>#NAME?</v>
      </c>
      <c t="str" s="89" r="L24">
        <f>AU24+BG24</f>
        <v>#NAME?</v>
      </c>
      <c t="str" s="89" r="M24">
        <f>AV24+BH24</f>
        <v>#NAME?</v>
      </c>
      <c t="str" s="89" r="N24">
        <f>AW24+BI24</f>
        <v>#NAME?</v>
      </c>
      <c s="90" r="O24"/>
      <c t="str" s="89" r="P24">
        <f>SUM(Q24:Z24)</f>
        <v>#NAME?</v>
      </c>
      <c t="str" s="89" r="Q24">
        <f>IF(E$8=0,0,ROUND(Q23-(E24-AB24),2))</f>
        <v>#NAME?</v>
      </c>
      <c t="str" s="89" r="R24">
        <f>IF(F$8=0,0,ROUND(R23-(F24-AC24),2))</f>
        <v>#NAME?</v>
      </c>
      <c t="str" s="89" r="S24">
        <f>IF(G$8=0,0,ROUND(S23-(G24-AD24),2))</f>
        <v>#NAME?</v>
      </c>
      <c t="str" s="89" r="T24">
        <f>IF(H$8=0,0,ROUND(T23-(H24-AE24),2))</f>
        <v>#NAME?</v>
      </c>
      <c t="str" s="89" r="U24">
        <f>IF(I$8=0,0,ROUND(U23-(I24-AF24),2))</f>
        <v>#NAME?</v>
      </c>
      <c t="str" s="89" r="V24">
        <f>IF(J$8=0,0,ROUND(V23-(J24-AG24),2))</f>
        <v> -  </v>
      </c>
      <c t="str" s="89" r="W24">
        <f>IF(K$8=0,0,ROUND(W23-(K24-AH24),2))</f>
        <v> -  </v>
      </c>
      <c t="str" s="89" r="X24">
        <f>IF(L$8=0,0,ROUND(X23-(L24-AI24),2))</f>
        <v> -  </v>
      </c>
      <c t="str" s="89" r="Y24">
        <f>IF(M$8=0,0,ROUND(Y23-(M24-AJ24),2))</f>
        <v> -  </v>
      </c>
      <c t="str" s="89" r="Z24">
        <f>IF(N$8=0,0,ROUND(Z23-(N24-AK24),2))</f>
        <v> -  </v>
      </c>
      <c s="92" r="AA24"/>
      <c t="str" s="89" r="AB24">
        <f>ROUND(Q23*E$9/12,2)</f>
        <v>#NAME?</v>
      </c>
      <c t="str" s="89" r="AC24">
        <f>ROUND(R23*F$9/12,2)</f>
        <v>#NAME?</v>
      </c>
      <c t="str" s="89" r="AD24">
        <f>ROUND(S23*G$9/12,2)</f>
        <v>#NAME?</v>
      </c>
      <c t="str" s="89" r="AE24">
        <f>ROUND(T23*H$9/12,2)</f>
        <v>#NAME?</v>
      </c>
      <c t="str" s="89" r="AF24">
        <f>ROUND(U23*I$9/12,2)</f>
        <v>#NAME?</v>
      </c>
      <c t="str" s="89" r="AG24">
        <f>ROUND(V23*J$9/12,2)</f>
        <v> -  </v>
      </c>
      <c t="str" s="89" r="AH24">
        <f>ROUND(W23*K$9/12,2)</f>
        <v> -  </v>
      </c>
      <c t="str" s="89" r="AI24">
        <f>ROUND(X23*L$9/12,2)</f>
        <v> -  </v>
      </c>
      <c t="str" s="89" r="AJ24">
        <f>ROUND(Y23*M$9/12,2)</f>
        <v> -  </v>
      </c>
      <c t="str" s="89" r="AK24">
        <f>ROUND(Z23*N$9/12,2)</f>
        <v> -  </v>
      </c>
      <c t="str" s="89" r="AL24">
        <f>SUM(AB24:AK24)</f>
        <v>#NAME?</v>
      </c>
      <c s="93" r="AM24"/>
      <c t="str" s="89" r="AN24">
        <f>IF(Q23&gt;0,IF((Q23+AB24)&lt;E$10,Q23+AB24,E$10),0)</f>
        <v>#NAME?</v>
      </c>
      <c t="str" s="89" r="AO24">
        <f>IF(R23&gt;0,IF((R23+AC24)&lt;F$10,R23+AC24,F$10),0)</f>
        <v>#NAME?</v>
      </c>
      <c t="str" s="89" r="AP24">
        <f>IF(S23&gt;0,IF((S23+AD24)&lt;G$10,S23+AD24,G$10),0)</f>
        <v>#NAME?</v>
      </c>
      <c t="str" s="89" r="AQ24">
        <f>IF(T23&gt;0,IF((T23+AE24)&lt;H$10,T23+AE24,H$10),0)</f>
        <v>#NAME?</v>
      </c>
      <c t="str" s="89" r="AR24">
        <f>IF(U23&gt;0,IF((U23+AF24)&lt;I$10,U23+AF24,I$10),0)</f>
        <v>#NAME?</v>
      </c>
      <c t="str" s="89" r="AS24">
        <f>IF(V23&gt;0,IF((V23+AG24)&lt;J$10,V23+AG24,J$10),0)</f>
        <v> -  </v>
      </c>
      <c t="str" s="89" r="AT24">
        <f>IF(W23&gt;0,IF((W23+AH24)&lt;K$10,W23+AH24,K$10),0)</f>
        <v> -  </v>
      </c>
      <c t="str" s="89" r="AU24">
        <f>IF(X23&gt;0,IF((X23+AI24)&lt;L$10,X23+AI24,L$10),0)</f>
        <v> -  </v>
      </c>
      <c t="str" s="89" r="AV24">
        <f>IF(Y23&gt;0,IF((Y23+AJ24)&lt;M$10,Y23+AJ24,M$10),0)</f>
        <v> -  </v>
      </c>
      <c t="str" s="89" r="AW24">
        <f>IF(Z23&gt;0,IF((Z23+AK24)&lt;N$10,Z23+AK24,N$10),0)</f>
        <v> -  </v>
      </c>
      <c t="str" s="89" r="AX24">
        <f>SUM(AN24:AW24)</f>
        <v>#NAME?</v>
      </c>
      <c s="89" r="AY24"/>
      <c t="str" s="91" r="AZ24">
        <f>IF(NOT(snowball),0,IF(Q23&lt;=0,0,IF(AN24+$C24&gt;Q23+AB24,Q23+AB24-AN24,$C24)))</f>
        <v>#NAME?</v>
      </c>
      <c t="str" s="89" r="BA24">
        <f>IF(NOT(snowball),0,IF(R23&lt;=0,0,IF($C24&lt;=SUM($AZ24:AZ24),0,IF(AO24+$C24-SUM($AZ24:AZ24)&gt;R23+AC24,R23+AC24-AO24,$C24-SUM($AZ24:AZ24)))))</f>
        <v>#NAME?</v>
      </c>
      <c t="str" s="89" r="BB24">
        <f>IF(NOT(snowball),0,IF(S23&lt;=0,0,IF($C24&lt;=SUM($AZ24:BA24),0,IF(AP24+$C24-SUM($AZ24:BA24)&gt;S23+AD24,S23+AD24-AP24,$C24-SUM($AZ24:BA24)))))</f>
        <v>#NAME?</v>
      </c>
      <c t="str" s="89" r="BC24">
        <f>IF(NOT(snowball),0,IF(T23&lt;=0,0,IF($C24&lt;=SUM($AZ24:BB24),0,IF(AQ24+$C24-SUM($AZ24:BB24)&gt;T23+AE24,T23+AE24-AQ24,$C24-SUM($AZ24:BB24)))))</f>
        <v>#NAME?</v>
      </c>
      <c t="str" s="89" r="BD24">
        <f>IF(NOT(snowball),0,IF(U23&lt;=0,0,IF($C24&lt;=SUM($AZ24:BC24),0,IF(AR24+$C24-SUM($AZ24:BC24)&gt;U23+AF24,U23+AF24-AR24,$C24-SUM($AZ24:BC24)))))</f>
        <v>#NAME?</v>
      </c>
      <c t="str" s="89" r="BE24">
        <f>IF(NOT(snowball),0,IF(V23&lt;=0,0,IF($C24&lt;=SUM($AZ24:BD24),0,IF(AS24+$C24-SUM($AZ24:BD24)&gt;V23+AG24,V23+AG24-AS24,$C24-SUM($AZ24:BD24)))))</f>
        <v>#NAME?</v>
      </c>
      <c t="str" s="89" r="BF24">
        <f>IF(NOT(snowball),0,IF(W23&lt;=0,0,IF($C24&lt;=SUM($AZ24:BE24),0,IF(AT24+$C24-SUM($AZ24:BE24)&gt;W23+AH24,W23+AH24-AT24,$C24-SUM($AZ24:BE24)))))</f>
        <v>#NAME?</v>
      </c>
      <c t="str" s="89" r="BG24">
        <f>IF(NOT(snowball),0,IF(X23&lt;=0,0,IF($C24&lt;=SUM($AZ24:BF24),0,IF(AU24+$C24-SUM($AZ24:BF24)&gt;X23+AI24,X23+AI24-AU24,$C24-SUM($AZ24:BF24)))))</f>
        <v>#NAME?</v>
      </c>
      <c t="str" s="89" r="BH24">
        <f>IF(NOT(snowball),0,IF(Y23&lt;=0,0,IF($C24&lt;=SUM($AZ24:BG24),0,IF(AV24+$C24-SUM($AZ24:BG24)&gt;Y23+AJ24,Y23+AJ24-AV24,$C24-SUM($AZ24:BG24)))))</f>
        <v>#NAME?</v>
      </c>
      <c t="str" s="89" r="BI24">
        <f>IF(NOT(snowball),0,IF(Z23&lt;=0,0,IF($C24&lt;=SUM($AZ24:BH24),0,IF(AW24+$C24-SUM($AZ24:BH24)&gt;Z23+AK24,Z23+AK24-AW24,$C24-SUM($AZ24:BH24)))))</f>
        <v>#NAME?</v>
      </c>
    </row>
    <row customHeight="1" r="25" ht="10.5">
      <c t="str" s="85" r="A25">
        <f>IF(SUM(Q24:Z24)&lt;=0,"",A24+1)</f>
        <v>#NAME?</v>
      </c>
      <c t="str" s="86" r="B25">
        <f>IF(A25="",NA(),DATE(YEAR(B24),MONTH(B24)+1,1))</f>
        <v>#NAME?</v>
      </c>
      <c t="str" s="87" r="C25">
        <f>IF(A25="","",IF(snowball,IF(($E$5-AX25)&lt;0,0,$E$5-AX25),"n/a")+D25)</f>
        <v>#NAME?</v>
      </c>
      <c s="88" r="D25"/>
      <c t="str" s="89" r="E25">
        <f>AN25+AZ25</f>
        <v>#NAME?</v>
      </c>
      <c t="str" s="89" r="F25">
        <f>AO25+BA25</f>
        <v>#NAME?</v>
      </c>
      <c t="str" s="89" r="G25">
        <f>AP25+BB25</f>
        <v>#NAME?</v>
      </c>
      <c t="str" s="89" r="H25">
        <f>AQ25+BC25</f>
        <v>#NAME?</v>
      </c>
      <c t="str" s="89" r="I25">
        <f>AR25+BD25</f>
        <v>#NAME?</v>
      </c>
      <c t="str" s="89" r="J25">
        <f>AS25+BE25</f>
        <v>#NAME?</v>
      </c>
      <c t="str" s="89" r="K25">
        <f>AT25+BF25</f>
        <v>#NAME?</v>
      </c>
      <c t="str" s="89" r="L25">
        <f>AU25+BG25</f>
        <v>#NAME?</v>
      </c>
      <c t="str" s="89" r="M25">
        <f>AV25+BH25</f>
        <v>#NAME?</v>
      </c>
      <c t="str" s="89" r="N25">
        <f>AW25+BI25</f>
        <v>#NAME?</v>
      </c>
      <c s="90" r="O25"/>
      <c t="str" s="89" r="P25">
        <f>SUM(Q25:Z25)</f>
        <v>#NAME?</v>
      </c>
      <c t="str" s="89" r="Q25">
        <f>IF(E$8=0,0,ROUND(Q24-(E25-AB25),2))</f>
        <v>#NAME?</v>
      </c>
      <c t="str" s="89" r="R25">
        <f>IF(F$8=0,0,ROUND(R24-(F25-AC25),2))</f>
        <v>#NAME?</v>
      </c>
      <c t="str" s="89" r="S25">
        <f>IF(G$8=0,0,ROUND(S24-(G25-AD25),2))</f>
        <v>#NAME?</v>
      </c>
      <c t="str" s="89" r="T25">
        <f>IF(H$8=0,0,ROUND(T24-(H25-AE25),2))</f>
        <v>#NAME?</v>
      </c>
      <c t="str" s="89" r="U25">
        <f>IF(I$8=0,0,ROUND(U24-(I25-AF25),2))</f>
        <v>#NAME?</v>
      </c>
      <c t="str" s="89" r="V25">
        <f>IF(J$8=0,0,ROUND(V24-(J25-AG25),2))</f>
        <v> -  </v>
      </c>
      <c t="str" s="89" r="W25">
        <f>IF(K$8=0,0,ROUND(W24-(K25-AH25),2))</f>
        <v> -  </v>
      </c>
      <c t="str" s="89" r="X25">
        <f>IF(L$8=0,0,ROUND(X24-(L25-AI25),2))</f>
        <v> -  </v>
      </c>
      <c t="str" s="89" r="Y25">
        <f>IF(M$8=0,0,ROUND(Y24-(M25-AJ25),2))</f>
        <v> -  </v>
      </c>
      <c t="str" s="89" r="Z25">
        <f>IF(N$8=0,0,ROUND(Z24-(N25-AK25),2))</f>
        <v> -  </v>
      </c>
      <c s="92" r="AA25"/>
      <c t="str" s="89" r="AB25">
        <f>ROUND(Q24*E$9/12,2)</f>
        <v>#NAME?</v>
      </c>
      <c t="str" s="89" r="AC25">
        <f>ROUND(R24*F$9/12,2)</f>
        <v>#NAME?</v>
      </c>
      <c t="str" s="89" r="AD25">
        <f>ROUND(S24*G$9/12,2)</f>
        <v>#NAME?</v>
      </c>
      <c t="str" s="89" r="AE25">
        <f>ROUND(T24*H$9/12,2)</f>
        <v>#NAME?</v>
      </c>
      <c t="str" s="89" r="AF25">
        <f>ROUND(U24*I$9/12,2)</f>
        <v>#NAME?</v>
      </c>
      <c t="str" s="89" r="AG25">
        <f>ROUND(V24*J$9/12,2)</f>
        <v> -  </v>
      </c>
      <c t="str" s="89" r="AH25">
        <f>ROUND(W24*K$9/12,2)</f>
        <v> -  </v>
      </c>
      <c t="str" s="89" r="AI25">
        <f>ROUND(X24*L$9/12,2)</f>
        <v> -  </v>
      </c>
      <c t="str" s="89" r="AJ25">
        <f>ROUND(Y24*M$9/12,2)</f>
        <v> -  </v>
      </c>
      <c t="str" s="89" r="AK25">
        <f>ROUND(Z24*N$9/12,2)</f>
        <v> -  </v>
      </c>
      <c t="str" s="89" r="AL25">
        <f>SUM(AB25:AK25)</f>
        <v>#NAME?</v>
      </c>
      <c s="93" r="AM25"/>
      <c t="str" s="89" r="AN25">
        <f>IF(Q24&gt;0,IF((Q24+AB25)&lt;E$10,Q24+AB25,E$10),0)</f>
        <v>#NAME?</v>
      </c>
      <c t="str" s="89" r="AO25">
        <f>IF(R24&gt;0,IF((R24+AC25)&lt;F$10,R24+AC25,F$10),0)</f>
        <v>#NAME?</v>
      </c>
      <c t="str" s="89" r="AP25">
        <f>IF(S24&gt;0,IF((S24+AD25)&lt;G$10,S24+AD25,G$10),0)</f>
        <v>#NAME?</v>
      </c>
      <c t="str" s="89" r="AQ25">
        <f>IF(T24&gt;0,IF((T24+AE25)&lt;H$10,T24+AE25,H$10),0)</f>
        <v>#NAME?</v>
      </c>
      <c t="str" s="89" r="AR25">
        <f>IF(U24&gt;0,IF((U24+AF25)&lt;I$10,U24+AF25,I$10),0)</f>
        <v>#NAME?</v>
      </c>
      <c t="str" s="89" r="AS25">
        <f>IF(V24&gt;0,IF((V24+AG25)&lt;J$10,V24+AG25,J$10),0)</f>
        <v> -  </v>
      </c>
      <c t="str" s="89" r="AT25">
        <f>IF(W24&gt;0,IF((W24+AH25)&lt;K$10,W24+AH25,K$10),0)</f>
        <v> -  </v>
      </c>
      <c t="str" s="89" r="AU25">
        <f>IF(X24&gt;0,IF((X24+AI25)&lt;L$10,X24+AI25,L$10),0)</f>
        <v> -  </v>
      </c>
      <c t="str" s="89" r="AV25">
        <f>IF(Y24&gt;0,IF((Y24+AJ25)&lt;M$10,Y24+AJ25,M$10),0)</f>
        <v> -  </v>
      </c>
      <c t="str" s="89" r="AW25">
        <f>IF(Z24&gt;0,IF((Z24+AK25)&lt;N$10,Z24+AK25,N$10),0)</f>
        <v> -  </v>
      </c>
      <c t="str" s="89" r="AX25">
        <f>SUM(AN25:AW25)</f>
        <v>#NAME?</v>
      </c>
      <c s="89" r="AY25"/>
      <c t="str" s="91" r="AZ25">
        <f>IF(NOT(snowball),0,IF(Q24&lt;=0,0,IF(AN25+$C25&gt;Q24+AB25,Q24+AB25-AN25,$C25)))</f>
        <v>#NAME?</v>
      </c>
      <c t="str" s="89" r="BA25">
        <f>IF(NOT(snowball),0,IF(R24&lt;=0,0,IF($C25&lt;=SUM($AZ25:AZ25),0,IF(AO25+$C25-SUM($AZ25:AZ25)&gt;R24+AC25,R24+AC25-AO25,$C25-SUM($AZ25:AZ25)))))</f>
        <v>#NAME?</v>
      </c>
      <c t="str" s="89" r="BB25">
        <f>IF(NOT(snowball),0,IF(S24&lt;=0,0,IF($C25&lt;=SUM($AZ25:BA25),0,IF(AP25+$C25-SUM($AZ25:BA25)&gt;S24+AD25,S24+AD25-AP25,$C25-SUM($AZ25:BA25)))))</f>
        <v>#NAME?</v>
      </c>
      <c t="str" s="89" r="BC25">
        <f>IF(NOT(snowball),0,IF(T24&lt;=0,0,IF($C25&lt;=SUM($AZ25:BB25),0,IF(AQ25+$C25-SUM($AZ25:BB25)&gt;T24+AE25,T24+AE25-AQ25,$C25-SUM($AZ25:BB25)))))</f>
        <v>#NAME?</v>
      </c>
      <c t="str" s="89" r="BD25">
        <f>IF(NOT(snowball),0,IF(U24&lt;=0,0,IF($C25&lt;=SUM($AZ25:BC25),0,IF(AR25+$C25-SUM($AZ25:BC25)&gt;U24+AF25,U24+AF25-AR25,$C25-SUM($AZ25:BC25)))))</f>
        <v>#NAME?</v>
      </c>
      <c t="str" s="89" r="BE25">
        <f>IF(NOT(snowball),0,IF(V24&lt;=0,0,IF($C25&lt;=SUM($AZ25:BD25),0,IF(AS25+$C25-SUM($AZ25:BD25)&gt;V24+AG25,V24+AG25-AS25,$C25-SUM($AZ25:BD25)))))</f>
        <v>#NAME?</v>
      </c>
      <c t="str" s="89" r="BF25">
        <f>IF(NOT(snowball),0,IF(W24&lt;=0,0,IF($C25&lt;=SUM($AZ25:BE25),0,IF(AT25+$C25-SUM($AZ25:BE25)&gt;W24+AH25,W24+AH25-AT25,$C25-SUM($AZ25:BE25)))))</f>
        <v>#NAME?</v>
      </c>
      <c t="str" s="89" r="BG25">
        <f>IF(NOT(snowball),0,IF(X24&lt;=0,0,IF($C25&lt;=SUM($AZ25:BF25),0,IF(AU25+$C25-SUM($AZ25:BF25)&gt;X24+AI25,X24+AI25-AU25,$C25-SUM($AZ25:BF25)))))</f>
        <v>#NAME?</v>
      </c>
      <c t="str" s="89" r="BH25">
        <f>IF(NOT(snowball),0,IF(Y24&lt;=0,0,IF($C25&lt;=SUM($AZ25:BG25),0,IF(AV25+$C25-SUM($AZ25:BG25)&gt;Y24+AJ25,Y24+AJ25-AV25,$C25-SUM($AZ25:BG25)))))</f>
        <v>#NAME?</v>
      </c>
      <c t="str" s="89" r="BI25">
        <f>IF(NOT(snowball),0,IF(Z24&lt;=0,0,IF($C25&lt;=SUM($AZ25:BH25),0,IF(AW25+$C25-SUM($AZ25:BH25)&gt;Z24+AK25,Z24+AK25-AW25,$C25-SUM($AZ25:BH25)))))</f>
        <v>#NAME?</v>
      </c>
    </row>
    <row customHeight="1" r="26" ht="10.5">
      <c t="str" s="85" r="A26">
        <f>IF(SUM(Q25:Z25)&lt;=0,"",A25+1)</f>
        <v>#NAME?</v>
      </c>
      <c t="str" s="86" r="B26">
        <f>IF(A26="",NA(),DATE(YEAR(B25),MONTH(B25)+1,1))</f>
        <v>#NAME?</v>
      </c>
      <c t="str" s="87" r="C26">
        <f>IF(A26="","",IF(snowball,IF(($E$5-AX26)&lt;0,0,$E$5-AX26),"n/a")+D26)</f>
        <v>#NAME?</v>
      </c>
      <c s="88" r="D26"/>
      <c t="str" s="89" r="E26">
        <f>AN26+AZ26</f>
        <v>#NAME?</v>
      </c>
      <c t="str" s="89" r="F26">
        <f>AO26+BA26</f>
        <v>#NAME?</v>
      </c>
      <c t="str" s="89" r="G26">
        <f>AP26+BB26</f>
        <v>#NAME?</v>
      </c>
      <c t="str" s="89" r="H26">
        <f>AQ26+BC26</f>
        <v>#NAME?</v>
      </c>
      <c t="str" s="89" r="I26">
        <f>AR26+BD26</f>
        <v>#NAME?</v>
      </c>
      <c t="str" s="89" r="J26">
        <f>AS26+BE26</f>
        <v>#NAME?</v>
      </c>
      <c t="str" s="89" r="K26">
        <f>AT26+BF26</f>
        <v>#NAME?</v>
      </c>
      <c t="str" s="89" r="L26">
        <f>AU26+BG26</f>
        <v>#NAME?</v>
      </c>
      <c t="str" s="89" r="M26">
        <f>AV26+BH26</f>
        <v>#NAME?</v>
      </c>
      <c t="str" s="89" r="N26">
        <f>AW26+BI26</f>
        <v>#NAME?</v>
      </c>
      <c s="90" r="O26"/>
      <c t="str" s="89" r="P26">
        <f>SUM(Q26:Z26)</f>
        <v>#NAME?</v>
      </c>
      <c t="str" s="89" r="Q26">
        <f>IF(E$8=0,0,ROUND(Q25-(E26-AB26),2))</f>
        <v>#NAME?</v>
      </c>
      <c t="str" s="89" r="R26">
        <f>IF(F$8=0,0,ROUND(R25-(F26-AC26),2))</f>
        <v>#NAME?</v>
      </c>
      <c t="str" s="89" r="S26">
        <f>IF(G$8=0,0,ROUND(S25-(G26-AD26),2))</f>
        <v>#NAME?</v>
      </c>
      <c t="str" s="89" r="T26">
        <f>IF(H$8=0,0,ROUND(T25-(H26-AE26),2))</f>
        <v>#NAME?</v>
      </c>
      <c t="str" s="89" r="U26">
        <f>IF(I$8=0,0,ROUND(U25-(I26-AF26),2))</f>
        <v>#NAME?</v>
      </c>
      <c t="str" s="89" r="V26">
        <f>IF(J$8=0,0,ROUND(V25-(J26-AG26),2))</f>
        <v> -  </v>
      </c>
      <c t="str" s="89" r="W26">
        <f>IF(K$8=0,0,ROUND(W25-(K26-AH26),2))</f>
        <v> -  </v>
      </c>
      <c t="str" s="89" r="X26">
        <f>IF(L$8=0,0,ROUND(X25-(L26-AI26),2))</f>
        <v> -  </v>
      </c>
      <c t="str" s="89" r="Y26">
        <f>IF(M$8=0,0,ROUND(Y25-(M26-AJ26),2))</f>
        <v> -  </v>
      </c>
      <c t="str" s="89" r="Z26">
        <f>IF(N$8=0,0,ROUND(Z25-(N26-AK26),2))</f>
        <v> -  </v>
      </c>
      <c s="92" r="AA26"/>
      <c t="str" s="89" r="AB26">
        <f>ROUND(Q25*E$9/12,2)</f>
        <v>#NAME?</v>
      </c>
      <c t="str" s="89" r="AC26">
        <f>ROUND(R25*F$9/12,2)</f>
        <v>#NAME?</v>
      </c>
      <c t="str" s="89" r="AD26">
        <f>ROUND(S25*G$9/12,2)</f>
        <v>#NAME?</v>
      </c>
      <c t="str" s="89" r="AE26">
        <f>ROUND(T25*H$9/12,2)</f>
        <v>#NAME?</v>
      </c>
      <c t="str" s="89" r="AF26">
        <f>ROUND(U25*I$9/12,2)</f>
        <v>#NAME?</v>
      </c>
      <c t="str" s="89" r="AG26">
        <f>ROUND(V25*J$9/12,2)</f>
        <v> -  </v>
      </c>
      <c t="str" s="89" r="AH26">
        <f>ROUND(W25*K$9/12,2)</f>
        <v> -  </v>
      </c>
      <c t="str" s="89" r="AI26">
        <f>ROUND(X25*L$9/12,2)</f>
        <v> -  </v>
      </c>
      <c t="str" s="89" r="AJ26">
        <f>ROUND(Y25*M$9/12,2)</f>
        <v> -  </v>
      </c>
      <c t="str" s="89" r="AK26">
        <f>ROUND(Z25*N$9/12,2)</f>
        <v> -  </v>
      </c>
      <c t="str" s="89" r="AL26">
        <f>SUM(AB26:AK26)</f>
        <v>#NAME?</v>
      </c>
      <c s="93" r="AM26"/>
      <c t="str" s="89" r="AN26">
        <f>IF(Q25&gt;0,IF((Q25+AB26)&lt;E$10,Q25+AB26,E$10),0)</f>
        <v>#NAME?</v>
      </c>
      <c t="str" s="89" r="AO26">
        <f>IF(R25&gt;0,IF((R25+AC26)&lt;F$10,R25+AC26,F$10),0)</f>
        <v>#NAME?</v>
      </c>
      <c t="str" s="89" r="AP26">
        <f>IF(S25&gt;0,IF((S25+AD26)&lt;G$10,S25+AD26,G$10),0)</f>
        <v>#NAME?</v>
      </c>
      <c t="str" s="89" r="AQ26">
        <f>IF(T25&gt;0,IF((T25+AE26)&lt;H$10,T25+AE26,H$10),0)</f>
        <v>#NAME?</v>
      </c>
      <c t="str" s="89" r="AR26">
        <f>IF(U25&gt;0,IF((U25+AF26)&lt;I$10,U25+AF26,I$10),0)</f>
        <v>#NAME?</v>
      </c>
      <c t="str" s="89" r="AS26">
        <f>IF(V25&gt;0,IF((V25+AG26)&lt;J$10,V25+AG26,J$10),0)</f>
        <v> -  </v>
      </c>
      <c t="str" s="89" r="AT26">
        <f>IF(W25&gt;0,IF((W25+AH26)&lt;K$10,W25+AH26,K$10),0)</f>
        <v> -  </v>
      </c>
      <c t="str" s="89" r="AU26">
        <f>IF(X25&gt;0,IF((X25+AI26)&lt;L$10,X25+AI26,L$10),0)</f>
        <v> -  </v>
      </c>
      <c t="str" s="89" r="AV26">
        <f>IF(Y25&gt;0,IF((Y25+AJ26)&lt;M$10,Y25+AJ26,M$10),0)</f>
        <v> -  </v>
      </c>
      <c t="str" s="89" r="AW26">
        <f>IF(Z25&gt;0,IF((Z25+AK26)&lt;N$10,Z25+AK26,N$10),0)</f>
        <v> -  </v>
      </c>
      <c t="str" s="89" r="AX26">
        <f>SUM(AN26:AW26)</f>
        <v>#NAME?</v>
      </c>
      <c s="89" r="AY26"/>
      <c t="str" s="91" r="AZ26">
        <f>IF(NOT(snowball),0,IF(Q25&lt;=0,0,IF(AN26+$C26&gt;Q25+AB26,Q25+AB26-AN26,$C26)))</f>
        <v>#NAME?</v>
      </c>
      <c t="str" s="89" r="BA26">
        <f>IF(NOT(snowball),0,IF(R25&lt;=0,0,IF($C26&lt;=SUM($AZ26:AZ26),0,IF(AO26+$C26-SUM($AZ26:AZ26)&gt;R25+AC26,R25+AC26-AO26,$C26-SUM($AZ26:AZ26)))))</f>
        <v>#NAME?</v>
      </c>
      <c t="str" s="89" r="BB26">
        <f>IF(NOT(snowball),0,IF(S25&lt;=0,0,IF($C26&lt;=SUM($AZ26:BA26),0,IF(AP26+$C26-SUM($AZ26:BA26)&gt;S25+AD26,S25+AD26-AP26,$C26-SUM($AZ26:BA26)))))</f>
        <v>#NAME?</v>
      </c>
      <c t="str" s="89" r="BC26">
        <f>IF(NOT(snowball),0,IF(T25&lt;=0,0,IF($C26&lt;=SUM($AZ26:BB26),0,IF(AQ26+$C26-SUM($AZ26:BB26)&gt;T25+AE26,T25+AE26-AQ26,$C26-SUM($AZ26:BB26)))))</f>
        <v>#NAME?</v>
      </c>
      <c t="str" s="89" r="BD26">
        <f>IF(NOT(snowball),0,IF(U25&lt;=0,0,IF($C26&lt;=SUM($AZ26:BC26),0,IF(AR26+$C26-SUM($AZ26:BC26)&gt;U25+AF26,U25+AF26-AR26,$C26-SUM($AZ26:BC26)))))</f>
        <v>#NAME?</v>
      </c>
      <c t="str" s="89" r="BE26">
        <f>IF(NOT(snowball),0,IF(V25&lt;=0,0,IF($C26&lt;=SUM($AZ26:BD26),0,IF(AS26+$C26-SUM($AZ26:BD26)&gt;V25+AG26,V25+AG26-AS26,$C26-SUM($AZ26:BD26)))))</f>
        <v>#NAME?</v>
      </c>
      <c t="str" s="89" r="BF26">
        <f>IF(NOT(snowball),0,IF(W25&lt;=0,0,IF($C26&lt;=SUM($AZ26:BE26),0,IF(AT26+$C26-SUM($AZ26:BE26)&gt;W25+AH26,W25+AH26-AT26,$C26-SUM($AZ26:BE26)))))</f>
        <v>#NAME?</v>
      </c>
      <c t="str" s="89" r="BG26">
        <f>IF(NOT(snowball),0,IF(X25&lt;=0,0,IF($C26&lt;=SUM($AZ26:BF26),0,IF(AU26+$C26-SUM($AZ26:BF26)&gt;X25+AI26,X25+AI26-AU26,$C26-SUM($AZ26:BF26)))))</f>
        <v>#NAME?</v>
      </c>
      <c t="str" s="89" r="BH26">
        <f>IF(NOT(snowball),0,IF(Y25&lt;=0,0,IF($C26&lt;=SUM($AZ26:BG26),0,IF(AV26+$C26-SUM($AZ26:BG26)&gt;Y25+AJ26,Y25+AJ26-AV26,$C26-SUM($AZ26:BG26)))))</f>
        <v>#NAME?</v>
      </c>
      <c t="str" s="89" r="BI26">
        <f>IF(NOT(snowball),0,IF(Z25&lt;=0,0,IF($C26&lt;=SUM($AZ26:BH26),0,IF(AW26+$C26-SUM($AZ26:BH26)&gt;Z25+AK26,Z25+AK26-AW26,$C26-SUM($AZ26:BH26)))))</f>
        <v>#NAME?</v>
      </c>
    </row>
    <row customHeight="1" r="27" ht="10.5">
      <c t="str" s="85" r="A27">
        <f>IF(SUM(Q26:Z26)&lt;=0,"",A26+1)</f>
        <v>#NAME?</v>
      </c>
      <c t="str" s="86" r="B27">
        <f>IF(A27="",NA(),DATE(YEAR(B26),MONTH(B26)+1,1))</f>
        <v>#NAME?</v>
      </c>
      <c t="str" s="87" r="C27">
        <f>IF(A27="","",IF(snowball,IF(($E$5-AX27)&lt;0,0,$E$5-AX27),"n/a")+D27)</f>
        <v>#NAME?</v>
      </c>
      <c s="88" r="D27"/>
      <c t="str" s="89" r="E27">
        <f>AN27+AZ27</f>
        <v>#NAME?</v>
      </c>
      <c t="str" s="89" r="F27">
        <f>AO27+BA27</f>
        <v>#NAME?</v>
      </c>
      <c t="str" s="89" r="G27">
        <f>AP27+BB27</f>
        <v>#NAME?</v>
      </c>
      <c t="str" s="89" r="H27">
        <f>AQ27+BC27</f>
        <v>#NAME?</v>
      </c>
      <c t="str" s="89" r="I27">
        <f>AR27+BD27</f>
        <v>#NAME?</v>
      </c>
      <c t="str" s="89" r="J27">
        <f>AS27+BE27</f>
        <v>#NAME?</v>
      </c>
      <c t="str" s="89" r="K27">
        <f>AT27+BF27</f>
        <v>#NAME?</v>
      </c>
      <c t="str" s="89" r="L27">
        <f>AU27+BG27</f>
        <v>#NAME?</v>
      </c>
      <c t="str" s="89" r="M27">
        <f>AV27+BH27</f>
        <v>#NAME?</v>
      </c>
      <c t="str" s="89" r="N27">
        <f>AW27+BI27</f>
        <v>#NAME?</v>
      </c>
      <c s="90" r="O27"/>
      <c t="str" s="89" r="P27">
        <f>SUM(Q27:Z27)</f>
        <v>#NAME?</v>
      </c>
      <c t="str" s="89" r="Q27">
        <f>IF(E$8=0,0,ROUND(Q26-(E27-AB27),2))</f>
        <v>#NAME?</v>
      </c>
      <c t="str" s="89" r="R27">
        <f>IF(F$8=0,0,ROUND(R26-(F27-AC27),2))</f>
        <v>#NAME?</v>
      </c>
      <c t="str" s="89" r="S27">
        <f>IF(G$8=0,0,ROUND(S26-(G27-AD27),2))</f>
        <v>#NAME?</v>
      </c>
      <c t="str" s="89" r="T27">
        <f>IF(H$8=0,0,ROUND(T26-(H27-AE27),2))</f>
        <v>#NAME?</v>
      </c>
      <c t="str" s="89" r="U27">
        <f>IF(I$8=0,0,ROUND(U26-(I27-AF27),2))</f>
        <v>#NAME?</v>
      </c>
      <c t="str" s="89" r="V27">
        <f>IF(J$8=0,0,ROUND(V26-(J27-AG27),2))</f>
        <v> -  </v>
      </c>
      <c t="str" s="89" r="W27">
        <f>IF(K$8=0,0,ROUND(W26-(K27-AH27),2))</f>
        <v> -  </v>
      </c>
      <c t="str" s="89" r="X27">
        <f>IF(L$8=0,0,ROUND(X26-(L27-AI27),2))</f>
        <v> -  </v>
      </c>
      <c t="str" s="89" r="Y27">
        <f>IF(M$8=0,0,ROUND(Y26-(M27-AJ27),2))</f>
        <v> -  </v>
      </c>
      <c t="str" s="89" r="Z27">
        <f>IF(N$8=0,0,ROUND(Z26-(N27-AK27),2))</f>
        <v> -  </v>
      </c>
      <c s="92" r="AA27"/>
      <c t="str" s="89" r="AB27">
        <f>ROUND(Q26*E$9/12,2)</f>
        <v>#NAME?</v>
      </c>
      <c t="str" s="89" r="AC27">
        <f>ROUND(R26*F$9/12,2)</f>
        <v>#NAME?</v>
      </c>
      <c t="str" s="89" r="AD27">
        <f>ROUND(S26*G$9/12,2)</f>
        <v>#NAME?</v>
      </c>
      <c t="str" s="89" r="AE27">
        <f>ROUND(T26*H$9/12,2)</f>
        <v>#NAME?</v>
      </c>
      <c t="str" s="89" r="AF27">
        <f>ROUND(U26*I$9/12,2)</f>
        <v>#NAME?</v>
      </c>
      <c t="str" s="89" r="AG27">
        <f>ROUND(V26*J$9/12,2)</f>
        <v> -  </v>
      </c>
      <c t="str" s="89" r="AH27">
        <f>ROUND(W26*K$9/12,2)</f>
        <v> -  </v>
      </c>
      <c t="str" s="89" r="AI27">
        <f>ROUND(X26*L$9/12,2)</f>
        <v> -  </v>
      </c>
      <c t="str" s="89" r="AJ27">
        <f>ROUND(Y26*M$9/12,2)</f>
        <v> -  </v>
      </c>
      <c t="str" s="89" r="AK27">
        <f>ROUND(Z26*N$9/12,2)</f>
        <v> -  </v>
      </c>
      <c t="str" s="89" r="AL27">
        <f>SUM(AB27:AK27)</f>
        <v>#NAME?</v>
      </c>
      <c s="93" r="AM27"/>
      <c t="str" s="89" r="AN27">
        <f>IF(Q26&gt;0,IF((Q26+AB27)&lt;E$10,Q26+AB27,E$10),0)</f>
        <v>#NAME?</v>
      </c>
      <c t="str" s="89" r="AO27">
        <f>IF(R26&gt;0,IF((R26+AC27)&lt;F$10,R26+AC27,F$10),0)</f>
        <v>#NAME?</v>
      </c>
      <c t="str" s="89" r="AP27">
        <f>IF(S26&gt;0,IF((S26+AD27)&lt;G$10,S26+AD27,G$10),0)</f>
        <v>#NAME?</v>
      </c>
      <c t="str" s="89" r="AQ27">
        <f>IF(T26&gt;0,IF((T26+AE27)&lt;H$10,T26+AE27,H$10),0)</f>
        <v>#NAME?</v>
      </c>
      <c t="str" s="89" r="AR27">
        <f>IF(U26&gt;0,IF((U26+AF27)&lt;I$10,U26+AF27,I$10),0)</f>
        <v>#NAME?</v>
      </c>
      <c t="str" s="89" r="AS27">
        <f>IF(V26&gt;0,IF((V26+AG27)&lt;J$10,V26+AG27,J$10),0)</f>
        <v> -  </v>
      </c>
      <c t="str" s="89" r="AT27">
        <f>IF(W26&gt;0,IF((W26+AH27)&lt;K$10,W26+AH27,K$10),0)</f>
        <v> -  </v>
      </c>
      <c t="str" s="89" r="AU27">
        <f>IF(X26&gt;0,IF((X26+AI27)&lt;L$10,X26+AI27,L$10),0)</f>
        <v> -  </v>
      </c>
      <c t="str" s="89" r="AV27">
        <f>IF(Y26&gt;0,IF((Y26+AJ27)&lt;M$10,Y26+AJ27,M$10),0)</f>
        <v> -  </v>
      </c>
      <c t="str" s="89" r="AW27">
        <f>IF(Z26&gt;0,IF((Z26+AK27)&lt;N$10,Z26+AK27,N$10),0)</f>
        <v> -  </v>
      </c>
      <c t="str" s="89" r="AX27">
        <f>SUM(AN27:AW27)</f>
        <v>#NAME?</v>
      </c>
      <c s="89" r="AY27"/>
      <c t="str" s="91" r="AZ27">
        <f>IF(NOT(snowball),0,IF(Q26&lt;=0,0,IF(AN27+$C27&gt;Q26+AB27,Q26+AB27-AN27,$C27)))</f>
        <v>#NAME?</v>
      </c>
      <c t="str" s="89" r="BA27">
        <f>IF(NOT(snowball),0,IF(R26&lt;=0,0,IF($C27&lt;=SUM($AZ27:AZ27),0,IF(AO27+$C27-SUM($AZ27:AZ27)&gt;R26+AC27,R26+AC27-AO27,$C27-SUM($AZ27:AZ27)))))</f>
        <v>#NAME?</v>
      </c>
      <c t="str" s="89" r="BB27">
        <f>IF(NOT(snowball),0,IF(S26&lt;=0,0,IF($C27&lt;=SUM($AZ27:BA27),0,IF(AP27+$C27-SUM($AZ27:BA27)&gt;S26+AD27,S26+AD27-AP27,$C27-SUM($AZ27:BA27)))))</f>
        <v>#NAME?</v>
      </c>
      <c t="str" s="89" r="BC27">
        <f>IF(NOT(snowball),0,IF(T26&lt;=0,0,IF($C27&lt;=SUM($AZ27:BB27),0,IF(AQ27+$C27-SUM($AZ27:BB27)&gt;T26+AE27,T26+AE27-AQ27,$C27-SUM($AZ27:BB27)))))</f>
        <v>#NAME?</v>
      </c>
      <c t="str" s="89" r="BD27">
        <f>IF(NOT(snowball),0,IF(U26&lt;=0,0,IF($C27&lt;=SUM($AZ27:BC27),0,IF(AR27+$C27-SUM($AZ27:BC27)&gt;U26+AF27,U26+AF27-AR27,$C27-SUM($AZ27:BC27)))))</f>
        <v>#NAME?</v>
      </c>
      <c t="str" s="89" r="BE27">
        <f>IF(NOT(snowball),0,IF(V26&lt;=0,0,IF($C27&lt;=SUM($AZ27:BD27),0,IF(AS27+$C27-SUM($AZ27:BD27)&gt;V26+AG27,V26+AG27-AS27,$C27-SUM($AZ27:BD27)))))</f>
        <v>#NAME?</v>
      </c>
      <c t="str" s="89" r="BF27">
        <f>IF(NOT(snowball),0,IF(W26&lt;=0,0,IF($C27&lt;=SUM($AZ27:BE27),0,IF(AT27+$C27-SUM($AZ27:BE27)&gt;W26+AH27,W26+AH27-AT27,$C27-SUM($AZ27:BE27)))))</f>
        <v>#NAME?</v>
      </c>
      <c t="str" s="89" r="BG27">
        <f>IF(NOT(snowball),0,IF(X26&lt;=0,0,IF($C27&lt;=SUM($AZ27:BF27),0,IF(AU27+$C27-SUM($AZ27:BF27)&gt;X26+AI27,X26+AI27-AU27,$C27-SUM($AZ27:BF27)))))</f>
        <v>#NAME?</v>
      </c>
      <c t="str" s="89" r="BH27">
        <f>IF(NOT(snowball),0,IF(Y26&lt;=0,0,IF($C27&lt;=SUM($AZ27:BG27),0,IF(AV27+$C27-SUM($AZ27:BG27)&gt;Y26+AJ27,Y26+AJ27-AV27,$C27-SUM($AZ27:BG27)))))</f>
        <v>#NAME?</v>
      </c>
      <c t="str" s="89" r="BI27">
        <f>IF(NOT(snowball),0,IF(Z26&lt;=0,0,IF($C27&lt;=SUM($AZ27:BH27),0,IF(AW27+$C27-SUM($AZ27:BH27)&gt;Z26+AK27,Z26+AK27-AW27,$C27-SUM($AZ27:BH27)))))</f>
        <v>#NAME?</v>
      </c>
    </row>
    <row customHeight="1" r="28" ht="10.5">
      <c t="str" s="85" r="A28">
        <f>IF(SUM(Q27:Z27)&lt;=0,"",A27+1)</f>
        <v>#NAME?</v>
      </c>
      <c t="str" s="86" r="B28">
        <f>IF(A28="",NA(),DATE(YEAR(B27),MONTH(B27)+1,1))</f>
        <v>#NAME?</v>
      </c>
      <c t="str" s="87" r="C28">
        <f>IF(A28="","",IF(snowball,IF(($E$5-AX28)&lt;0,0,$E$5-AX28),"n/a")+D28)</f>
        <v>#NAME?</v>
      </c>
      <c s="88" r="D28"/>
      <c t="str" s="89" r="E28">
        <f>AN28+AZ28</f>
        <v>#NAME?</v>
      </c>
      <c t="str" s="89" r="F28">
        <f>AO28+BA28</f>
        <v>#NAME?</v>
      </c>
      <c t="str" s="89" r="G28">
        <f>AP28+BB28</f>
        <v>#NAME?</v>
      </c>
      <c t="str" s="89" r="H28">
        <f>AQ28+BC28</f>
        <v>#NAME?</v>
      </c>
      <c t="str" s="89" r="I28">
        <f>AR28+BD28</f>
        <v>#NAME?</v>
      </c>
      <c t="str" s="89" r="J28">
        <f>AS28+BE28</f>
        <v>#NAME?</v>
      </c>
      <c t="str" s="89" r="K28">
        <f>AT28+BF28</f>
        <v>#NAME?</v>
      </c>
      <c t="str" s="89" r="L28">
        <f>AU28+BG28</f>
        <v>#NAME?</v>
      </c>
      <c t="str" s="89" r="M28">
        <f>AV28+BH28</f>
        <v>#NAME?</v>
      </c>
      <c t="str" s="89" r="N28">
        <f>AW28+BI28</f>
        <v>#NAME?</v>
      </c>
      <c s="90" r="O28"/>
      <c t="str" s="89" r="P28">
        <f>SUM(Q28:Z28)</f>
        <v>#NAME?</v>
      </c>
      <c t="str" s="89" r="Q28">
        <f>IF(E$8=0,0,ROUND(Q27-(E28-AB28),2))</f>
        <v>#NAME?</v>
      </c>
      <c t="str" s="89" r="R28">
        <f>IF(F$8=0,0,ROUND(R27-(F28-AC28),2))</f>
        <v>#NAME?</v>
      </c>
      <c t="str" s="89" r="S28">
        <f>IF(G$8=0,0,ROUND(S27-(G28-AD28),2))</f>
        <v>#NAME?</v>
      </c>
      <c t="str" s="89" r="T28">
        <f>IF(H$8=0,0,ROUND(T27-(H28-AE28),2))</f>
        <v>#NAME?</v>
      </c>
      <c t="str" s="89" r="U28">
        <f>IF(I$8=0,0,ROUND(U27-(I28-AF28),2))</f>
        <v>#NAME?</v>
      </c>
      <c t="str" s="89" r="V28">
        <f>IF(J$8=0,0,ROUND(V27-(J28-AG28),2))</f>
        <v> -  </v>
      </c>
      <c t="str" s="89" r="W28">
        <f>IF(K$8=0,0,ROUND(W27-(K28-AH28),2))</f>
        <v> -  </v>
      </c>
      <c t="str" s="89" r="X28">
        <f>IF(L$8=0,0,ROUND(X27-(L28-AI28),2))</f>
        <v> -  </v>
      </c>
      <c t="str" s="89" r="Y28">
        <f>IF(M$8=0,0,ROUND(Y27-(M28-AJ28),2))</f>
        <v> -  </v>
      </c>
      <c t="str" s="89" r="Z28">
        <f>IF(N$8=0,0,ROUND(Z27-(N28-AK28),2))</f>
        <v> -  </v>
      </c>
      <c s="92" r="AA28"/>
      <c t="str" s="89" r="AB28">
        <f>ROUND(Q27*E$9/12,2)</f>
        <v>#NAME?</v>
      </c>
      <c t="str" s="89" r="AC28">
        <f>ROUND(R27*F$9/12,2)</f>
        <v>#NAME?</v>
      </c>
      <c t="str" s="89" r="AD28">
        <f>ROUND(S27*G$9/12,2)</f>
        <v>#NAME?</v>
      </c>
      <c t="str" s="89" r="AE28">
        <f>ROUND(T27*H$9/12,2)</f>
        <v>#NAME?</v>
      </c>
      <c t="str" s="89" r="AF28">
        <f>ROUND(U27*I$9/12,2)</f>
        <v>#NAME?</v>
      </c>
      <c t="str" s="89" r="AG28">
        <f>ROUND(V27*J$9/12,2)</f>
        <v> -  </v>
      </c>
      <c t="str" s="89" r="AH28">
        <f>ROUND(W27*K$9/12,2)</f>
        <v> -  </v>
      </c>
      <c t="str" s="89" r="AI28">
        <f>ROUND(X27*L$9/12,2)</f>
        <v> -  </v>
      </c>
      <c t="str" s="89" r="AJ28">
        <f>ROUND(Y27*M$9/12,2)</f>
        <v> -  </v>
      </c>
      <c t="str" s="89" r="AK28">
        <f>ROUND(Z27*N$9/12,2)</f>
        <v> -  </v>
      </c>
      <c t="str" s="89" r="AL28">
        <f>SUM(AB28:AK28)</f>
        <v>#NAME?</v>
      </c>
      <c s="93" r="AM28"/>
      <c t="str" s="89" r="AN28">
        <f>IF(Q27&gt;0,IF((Q27+AB28)&lt;E$10,Q27+AB28,E$10),0)</f>
        <v>#NAME?</v>
      </c>
      <c t="str" s="89" r="AO28">
        <f>IF(R27&gt;0,IF((R27+AC28)&lt;F$10,R27+AC28,F$10),0)</f>
        <v>#NAME?</v>
      </c>
      <c t="str" s="89" r="AP28">
        <f>IF(S27&gt;0,IF((S27+AD28)&lt;G$10,S27+AD28,G$10),0)</f>
        <v>#NAME?</v>
      </c>
      <c t="str" s="89" r="AQ28">
        <f>IF(T27&gt;0,IF((T27+AE28)&lt;H$10,T27+AE28,H$10),0)</f>
        <v>#NAME?</v>
      </c>
      <c t="str" s="89" r="AR28">
        <f>IF(U27&gt;0,IF((U27+AF28)&lt;I$10,U27+AF28,I$10),0)</f>
        <v>#NAME?</v>
      </c>
      <c t="str" s="89" r="AS28">
        <f>IF(V27&gt;0,IF((V27+AG28)&lt;J$10,V27+AG28,J$10),0)</f>
        <v> -  </v>
      </c>
      <c t="str" s="89" r="AT28">
        <f>IF(W27&gt;0,IF((W27+AH28)&lt;K$10,W27+AH28,K$10),0)</f>
        <v> -  </v>
      </c>
      <c t="str" s="89" r="AU28">
        <f>IF(X27&gt;0,IF((X27+AI28)&lt;L$10,X27+AI28,L$10),0)</f>
        <v> -  </v>
      </c>
      <c t="str" s="89" r="AV28">
        <f>IF(Y27&gt;0,IF((Y27+AJ28)&lt;M$10,Y27+AJ28,M$10),0)</f>
        <v> -  </v>
      </c>
      <c t="str" s="89" r="AW28">
        <f>IF(Z27&gt;0,IF((Z27+AK28)&lt;N$10,Z27+AK28,N$10),0)</f>
        <v> -  </v>
      </c>
      <c t="str" s="89" r="AX28">
        <f>SUM(AN28:AW28)</f>
        <v>#NAME?</v>
      </c>
      <c s="89" r="AY28"/>
      <c t="str" s="91" r="AZ28">
        <f>IF(NOT(snowball),0,IF(Q27&lt;=0,0,IF(AN28+$C28&gt;Q27+AB28,Q27+AB28-AN28,$C28)))</f>
        <v>#NAME?</v>
      </c>
      <c t="str" s="89" r="BA28">
        <f>IF(NOT(snowball),0,IF(R27&lt;=0,0,IF($C28&lt;=SUM($AZ28:AZ28),0,IF(AO28+$C28-SUM($AZ28:AZ28)&gt;R27+AC28,R27+AC28-AO28,$C28-SUM($AZ28:AZ28)))))</f>
        <v>#NAME?</v>
      </c>
      <c t="str" s="89" r="BB28">
        <f>IF(NOT(snowball),0,IF(S27&lt;=0,0,IF($C28&lt;=SUM($AZ28:BA28),0,IF(AP28+$C28-SUM($AZ28:BA28)&gt;S27+AD28,S27+AD28-AP28,$C28-SUM($AZ28:BA28)))))</f>
        <v>#NAME?</v>
      </c>
      <c t="str" s="89" r="BC28">
        <f>IF(NOT(snowball),0,IF(T27&lt;=0,0,IF($C28&lt;=SUM($AZ28:BB28),0,IF(AQ28+$C28-SUM($AZ28:BB28)&gt;T27+AE28,T27+AE28-AQ28,$C28-SUM($AZ28:BB28)))))</f>
        <v>#NAME?</v>
      </c>
      <c t="str" s="89" r="BD28">
        <f>IF(NOT(snowball),0,IF(U27&lt;=0,0,IF($C28&lt;=SUM($AZ28:BC28),0,IF(AR28+$C28-SUM($AZ28:BC28)&gt;U27+AF28,U27+AF28-AR28,$C28-SUM($AZ28:BC28)))))</f>
        <v>#NAME?</v>
      </c>
      <c t="str" s="89" r="BE28">
        <f>IF(NOT(snowball),0,IF(V27&lt;=0,0,IF($C28&lt;=SUM($AZ28:BD28),0,IF(AS28+$C28-SUM($AZ28:BD28)&gt;V27+AG28,V27+AG28-AS28,$C28-SUM($AZ28:BD28)))))</f>
        <v>#NAME?</v>
      </c>
      <c t="str" s="89" r="BF28">
        <f>IF(NOT(snowball),0,IF(W27&lt;=0,0,IF($C28&lt;=SUM($AZ28:BE28),0,IF(AT28+$C28-SUM($AZ28:BE28)&gt;W27+AH28,W27+AH28-AT28,$C28-SUM($AZ28:BE28)))))</f>
        <v>#NAME?</v>
      </c>
      <c t="str" s="89" r="BG28">
        <f>IF(NOT(snowball),0,IF(X27&lt;=0,0,IF($C28&lt;=SUM($AZ28:BF28),0,IF(AU28+$C28-SUM($AZ28:BF28)&gt;X27+AI28,X27+AI28-AU28,$C28-SUM($AZ28:BF28)))))</f>
        <v>#NAME?</v>
      </c>
      <c t="str" s="89" r="BH28">
        <f>IF(NOT(snowball),0,IF(Y27&lt;=0,0,IF($C28&lt;=SUM($AZ28:BG28),0,IF(AV28+$C28-SUM($AZ28:BG28)&gt;Y27+AJ28,Y27+AJ28-AV28,$C28-SUM($AZ28:BG28)))))</f>
        <v>#NAME?</v>
      </c>
      <c t="str" s="89" r="BI28">
        <f>IF(NOT(snowball),0,IF(Z27&lt;=0,0,IF($C28&lt;=SUM($AZ28:BH28),0,IF(AW28+$C28-SUM($AZ28:BH28)&gt;Z27+AK28,Z27+AK28-AW28,$C28-SUM($AZ28:BH28)))))</f>
        <v>#NAME?</v>
      </c>
    </row>
    <row customHeight="1" r="29" ht="10.5">
      <c t="str" s="85" r="A29">
        <f>IF(SUM(Q28:Z28)&lt;=0,"",A28+1)</f>
        <v>#NAME?</v>
      </c>
      <c t="str" s="86" r="B29">
        <f>IF(A29="",NA(),DATE(YEAR(B28),MONTH(B28)+1,1))</f>
        <v>#NAME?</v>
      </c>
      <c t="str" s="87" r="C29">
        <f>IF(A29="","",IF(snowball,IF(($E$5-AX29)&lt;0,0,$E$5-AX29),"n/a")+D29)</f>
        <v>#NAME?</v>
      </c>
      <c s="88" r="D29"/>
      <c t="str" s="89" r="E29">
        <f>AN29+AZ29</f>
        <v>#NAME?</v>
      </c>
      <c t="str" s="89" r="F29">
        <f>AO29+BA29</f>
        <v>#NAME?</v>
      </c>
      <c t="str" s="89" r="G29">
        <f>AP29+BB29</f>
        <v>#NAME?</v>
      </c>
      <c t="str" s="89" r="H29">
        <f>AQ29+BC29</f>
        <v>#NAME?</v>
      </c>
      <c t="str" s="89" r="I29">
        <f>AR29+BD29</f>
        <v>#NAME?</v>
      </c>
      <c t="str" s="89" r="J29">
        <f>AS29+BE29</f>
        <v>#NAME?</v>
      </c>
      <c t="str" s="89" r="K29">
        <f>AT29+BF29</f>
        <v>#NAME?</v>
      </c>
      <c t="str" s="89" r="L29">
        <f>AU29+BG29</f>
        <v>#NAME?</v>
      </c>
      <c t="str" s="89" r="M29">
        <f>AV29+BH29</f>
        <v>#NAME?</v>
      </c>
      <c t="str" s="89" r="N29">
        <f>AW29+BI29</f>
        <v>#NAME?</v>
      </c>
      <c s="90" r="O29"/>
      <c t="str" s="89" r="P29">
        <f>SUM(Q29:Z29)</f>
        <v>#NAME?</v>
      </c>
      <c t="str" s="89" r="Q29">
        <f>IF(E$8=0,0,ROUND(Q28-(E29-AB29),2))</f>
        <v>#NAME?</v>
      </c>
      <c t="str" s="89" r="R29">
        <f>IF(F$8=0,0,ROUND(R28-(F29-AC29),2))</f>
        <v>#NAME?</v>
      </c>
      <c t="str" s="89" r="S29">
        <f>IF(G$8=0,0,ROUND(S28-(G29-AD29),2))</f>
        <v>#NAME?</v>
      </c>
      <c t="str" s="89" r="T29">
        <f>IF(H$8=0,0,ROUND(T28-(H29-AE29),2))</f>
        <v>#NAME?</v>
      </c>
      <c t="str" s="89" r="U29">
        <f>IF(I$8=0,0,ROUND(U28-(I29-AF29),2))</f>
        <v>#NAME?</v>
      </c>
      <c t="str" s="89" r="V29">
        <f>IF(J$8=0,0,ROUND(V28-(J29-AG29),2))</f>
        <v> -  </v>
      </c>
      <c t="str" s="89" r="W29">
        <f>IF(K$8=0,0,ROUND(W28-(K29-AH29),2))</f>
        <v> -  </v>
      </c>
      <c t="str" s="89" r="X29">
        <f>IF(L$8=0,0,ROUND(X28-(L29-AI29),2))</f>
        <v> -  </v>
      </c>
      <c t="str" s="89" r="Y29">
        <f>IF(M$8=0,0,ROUND(Y28-(M29-AJ29),2))</f>
        <v> -  </v>
      </c>
      <c t="str" s="89" r="Z29">
        <f>IF(N$8=0,0,ROUND(Z28-(N29-AK29),2))</f>
        <v> -  </v>
      </c>
      <c s="92" r="AA29"/>
      <c t="str" s="89" r="AB29">
        <f>ROUND(Q28*E$9/12,2)</f>
        <v>#NAME?</v>
      </c>
      <c t="str" s="89" r="AC29">
        <f>ROUND(R28*F$9/12,2)</f>
        <v>#NAME?</v>
      </c>
      <c t="str" s="89" r="AD29">
        <f>ROUND(S28*G$9/12,2)</f>
        <v>#NAME?</v>
      </c>
      <c t="str" s="89" r="AE29">
        <f>ROUND(T28*H$9/12,2)</f>
        <v>#NAME?</v>
      </c>
      <c t="str" s="89" r="AF29">
        <f>ROUND(U28*I$9/12,2)</f>
        <v>#NAME?</v>
      </c>
      <c t="str" s="89" r="AG29">
        <f>ROUND(V28*J$9/12,2)</f>
        <v> -  </v>
      </c>
      <c t="str" s="89" r="AH29">
        <f>ROUND(W28*K$9/12,2)</f>
        <v> -  </v>
      </c>
      <c t="str" s="89" r="AI29">
        <f>ROUND(X28*L$9/12,2)</f>
        <v> -  </v>
      </c>
      <c t="str" s="89" r="AJ29">
        <f>ROUND(Y28*M$9/12,2)</f>
        <v> -  </v>
      </c>
      <c t="str" s="89" r="AK29">
        <f>ROUND(Z28*N$9/12,2)</f>
        <v> -  </v>
      </c>
      <c t="str" s="89" r="AL29">
        <f>SUM(AB29:AK29)</f>
        <v>#NAME?</v>
      </c>
      <c s="93" r="AM29"/>
      <c t="str" s="89" r="AN29">
        <f>IF(Q28&gt;0,IF((Q28+AB29)&lt;E$10,Q28+AB29,E$10),0)</f>
        <v>#NAME?</v>
      </c>
      <c t="str" s="89" r="AO29">
        <f>IF(R28&gt;0,IF((R28+AC29)&lt;F$10,R28+AC29,F$10),0)</f>
        <v>#NAME?</v>
      </c>
      <c t="str" s="89" r="AP29">
        <f>IF(S28&gt;0,IF((S28+AD29)&lt;G$10,S28+AD29,G$10),0)</f>
        <v>#NAME?</v>
      </c>
      <c t="str" s="89" r="AQ29">
        <f>IF(T28&gt;0,IF((T28+AE29)&lt;H$10,T28+AE29,H$10),0)</f>
        <v>#NAME?</v>
      </c>
      <c t="str" s="89" r="AR29">
        <f>IF(U28&gt;0,IF((U28+AF29)&lt;I$10,U28+AF29,I$10),0)</f>
        <v>#NAME?</v>
      </c>
      <c t="str" s="89" r="AS29">
        <f>IF(V28&gt;0,IF((V28+AG29)&lt;J$10,V28+AG29,J$10),0)</f>
        <v> -  </v>
      </c>
      <c t="str" s="89" r="AT29">
        <f>IF(W28&gt;0,IF((W28+AH29)&lt;K$10,W28+AH29,K$10),0)</f>
        <v> -  </v>
      </c>
      <c t="str" s="89" r="AU29">
        <f>IF(X28&gt;0,IF((X28+AI29)&lt;L$10,X28+AI29,L$10),0)</f>
        <v> -  </v>
      </c>
      <c t="str" s="89" r="AV29">
        <f>IF(Y28&gt;0,IF((Y28+AJ29)&lt;M$10,Y28+AJ29,M$10),0)</f>
        <v> -  </v>
      </c>
      <c t="str" s="89" r="AW29">
        <f>IF(Z28&gt;0,IF((Z28+AK29)&lt;N$10,Z28+AK29,N$10),0)</f>
        <v> -  </v>
      </c>
      <c t="str" s="89" r="AX29">
        <f>SUM(AN29:AW29)</f>
        <v>#NAME?</v>
      </c>
      <c s="89" r="AY29"/>
      <c t="str" s="91" r="AZ29">
        <f>IF(NOT(snowball),0,IF(Q28&lt;=0,0,IF(AN29+$C29&gt;Q28+AB29,Q28+AB29-AN29,$C29)))</f>
        <v>#NAME?</v>
      </c>
      <c t="str" s="89" r="BA29">
        <f>IF(NOT(snowball),0,IF(R28&lt;=0,0,IF($C29&lt;=SUM($AZ29:AZ29),0,IF(AO29+$C29-SUM($AZ29:AZ29)&gt;R28+AC29,R28+AC29-AO29,$C29-SUM($AZ29:AZ29)))))</f>
        <v>#NAME?</v>
      </c>
      <c t="str" s="89" r="BB29">
        <f>IF(NOT(snowball),0,IF(S28&lt;=0,0,IF($C29&lt;=SUM($AZ29:BA29),0,IF(AP29+$C29-SUM($AZ29:BA29)&gt;S28+AD29,S28+AD29-AP29,$C29-SUM($AZ29:BA29)))))</f>
        <v>#NAME?</v>
      </c>
      <c t="str" s="89" r="BC29">
        <f>IF(NOT(snowball),0,IF(T28&lt;=0,0,IF($C29&lt;=SUM($AZ29:BB29),0,IF(AQ29+$C29-SUM($AZ29:BB29)&gt;T28+AE29,T28+AE29-AQ29,$C29-SUM($AZ29:BB29)))))</f>
        <v>#NAME?</v>
      </c>
      <c t="str" s="89" r="BD29">
        <f>IF(NOT(snowball),0,IF(U28&lt;=0,0,IF($C29&lt;=SUM($AZ29:BC29),0,IF(AR29+$C29-SUM($AZ29:BC29)&gt;U28+AF29,U28+AF29-AR29,$C29-SUM($AZ29:BC29)))))</f>
        <v>#NAME?</v>
      </c>
      <c t="str" s="89" r="BE29">
        <f>IF(NOT(snowball),0,IF(V28&lt;=0,0,IF($C29&lt;=SUM($AZ29:BD29),0,IF(AS29+$C29-SUM($AZ29:BD29)&gt;V28+AG29,V28+AG29-AS29,$C29-SUM($AZ29:BD29)))))</f>
        <v>#NAME?</v>
      </c>
      <c t="str" s="89" r="BF29">
        <f>IF(NOT(snowball),0,IF(W28&lt;=0,0,IF($C29&lt;=SUM($AZ29:BE29),0,IF(AT29+$C29-SUM($AZ29:BE29)&gt;W28+AH29,W28+AH29-AT29,$C29-SUM($AZ29:BE29)))))</f>
        <v>#NAME?</v>
      </c>
      <c t="str" s="89" r="BG29">
        <f>IF(NOT(snowball),0,IF(X28&lt;=0,0,IF($C29&lt;=SUM($AZ29:BF29),0,IF(AU29+$C29-SUM($AZ29:BF29)&gt;X28+AI29,X28+AI29-AU29,$C29-SUM($AZ29:BF29)))))</f>
        <v>#NAME?</v>
      </c>
      <c t="str" s="89" r="BH29">
        <f>IF(NOT(snowball),0,IF(Y28&lt;=0,0,IF($C29&lt;=SUM($AZ29:BG29),0,IF(AV29+$C29-SUM($AZ29:BG29)&gt;Y28+AJ29,Y28+AJ29-AV29,$C29-SUM($AZ29:BG29)))))</f>
        <v>#NAME?</v>
      </c>
      <c t="str" s="89" r="BI29">
        <f>IF(NOT(snowball),0,IF(Z28&lt;=0,0,IF($C29&lt;=SUM($AZ29:BH29),0,IF(AW29+$C29-SUM($AZ29:BH29)&gt;Z28+AK29,Z28+AK29-AW29,$C29-SUM($AZ29:BH29)))))</f>
        <v>#NAME?</v>
      </c>
    </row>
    <row customHeight="1" r="30" ht="10.5">
      <c t="str" s="85" r="A30">
        <f>IF(SUM(Q29:Z29)&lt;=0,"",A29+1)</f>
        <v>#NAME?</v>
      </c>
      <c t="str" s="86" r="B30">
        <f>IF(A30="",NA(),DATE(YEAR(B29),MONTH(B29)+1,1))</f>
        <v>#NAME?</v>
      </c>
      <c t="str" s="87" r="C30">
        <f>IF(A30="","",IF(snowball,IF(($E$5-AX30)&lt;0,0,$E$5-AX30),"n/a")+D30)</f>
        <v>#NAME?</v>
      </c>
      <c s="88" r="D30"/>
      <c t="str" s="89" r="E30">
        <f>AN30+AZ30</f>
        <v>#NAME?</v>
      </c>
      <c t="str" s="89" r="F30">
        <f>AO30+BA30</f>
        <v>#NAME?</v>
      </c>
      <c t="str" s="89" r="G30">
        <f>AP30+BB30</f>
        <v>#NAME?</v>
      </c>
      <c t="str" s="89" r="H30">
        <f>AQ30+BC30</f>
        <v>#NAME?</v>
      </c>
      <c t="str" s="89" r="I30">
        <f>AR30+BD30</f>
        <v>#NAME?</v>
      </c>
      <c t="str" s="89" r="J30">
        <f>AS30+BE30</f>
        <v>#NAME?</v>
      </c>
      <c t="str" s="89" r="K30">
        <f>AT30+BF30</f>
        <v>#NAME?</v>
      </c>
      <c t="str" s="89" r="L30">
        <f>AU30+BG30</f>
        <v>#NAME?</v>
      </c>
      <c t="str" s="89" r="M30">
        <f>AV30+BH30</f>
        <v>#NAME?</v>
      </c>
      <c t="str" s="89" r="N30">
        <f>AW30+BI30</f>
        <v>#NAME?</v>
      </c>
      <c s="90" r="O30"/>
      <c t="str" s="89" r="P30">
        <f>SUM(Q30:Z30)</f>
        <v>#NAME?</v>
      </c>
      <c t="str" s="89" r="Q30">
        <f>IF(E$8=0,0,ROUND(Q29-(E30-AB30),2))</f>
        <v>#NAME?</v>
      </c>
      <c t="str" s="89" r="R30">
        <f>IF(F$8=0,0,ROUND(R29-(F30-AC30),2))</f>
        <v>#NAME?</v>
      </c>
      <c t="str" s="89" r="S30">
        <f>IF(G$8=0,0,ROUND(S29-(G30-AD30),2))</f>
        <v>#NAME?</v>
      </c>
      <c t="str" s="89" r="T30">
        <f>IF(H$8=0,0,ROUND(T29-(H30-AE30),2))</f>
        <v>#NAME?</v>
      </c>
      <c t="str" s="89" r="U30">
        <f>IF(I$8=0,0,ROUND(U29-(I30-AF30),2))</f>
        <v>#NAME?</v>
      </c>
      <c t="str" s="89" r="V30">
        <f>IF(J$8=0,0,ROUND(V29-(J30-AG30),2))</f>
        <v> -  </v>
      </c>
      <c t="str" s="89" r="W30">
        <f>IF(K$8=0,0,ROUND(W29-(K30-AH30),2))</f>
        <v> -  </v>
      </c>
      <c t="str" s="89" r="X30">
        <f>IF(L$8=0,0,ROUND(X29-(L30-AI30),2))</f>
        <v> -  </v>
      </c>
      <c t="str" s="89" r="Y30">
        <f>IF(M$8=0,0,ROUND(Y29-(M30-AJ30),2))</f>
        <v> -  </v>
      </c>
      <c t="str" s="89" r="Z30">
        <f>IF(N$8=0,0,ROUND(Z29-(N30-AK30),2))</f>
        <v> -  </v>
      </c>
      <c s="92" r="AA30"/>
      <c t="str" s="89" r="AB30">
        <f>ROUND(Q29*E$9/12,2)</f>
        <v>#NAME?</v>
      </c>
      <c t="str" s="89" r="AC30">
        <f>ROUND(R29*F$9/12,2)</f>
        <v>#NAME?</v>
      </c>
      <c t="str" s="89" r="AD30">
        <f>ROUND(S29*G$9/12,2)</f>
        <v>#NAME?</v>
      </c>
      <c t="str" s="89" r="AE30">
        <f>ROUND(T29*H$9/12,2)</f>
        <v>#NAME?</v>
      </c>
      <c t="str" s="89" r="AF30">
        <f>ROUND(U29*I$9/12,2)</f>
        <v>#NAME?</v>
      </c>
      <c t="str" s="89" r="AG30">
        <f>ROUND(V29*J$9/12,2)</f>
        <v> -  </v>
      </c>
      <c t="str" s="89" r="AH30">
        <f>ROUND(W29*K$9/12,2)</f>
        <v> -  </v>
      </c>
      <c t="str" s="89" r="AI30">
        <f>ROUND(X29*L$9/12,2)</f>
        <v> -  </v>
      </c>
      <c t="str" s="89" r="AJ30">
        <f>ROUND(Y29*M$9/12,2)</f>
        <v> -  </v>
      </c>
      <c t="str" s="89" r="AK30">
        <f>ROUND(Z29*N$9/12,2)</f>
        <v> -  </v>
      </c>
      <c t="str" s="89" r="AL30">
        <f>SUM(AB30:AK30)</f>
        <v>#NAME?</v>
      </c>
      <c s="93" r="AM30"/>
      <c t="str" s="89" r="AN30">
        <f>IF(Q29&gt;0,IF((Q29+AB30)&lt;E$10,Q29+AB30,E$10),0)</f>
        <v>#NAME?</v>
      </c>
      <c t="str" s="89" r="AO30">
        <f>IF(R29&gt;0,IF((R29+AC30)&lt;F$10,R29+AC30,F$10),0)</f>
        <v>#NAME?</v>
      </c>
      <c t="str" s="89" r="AP30">
        <f>IF(S29&gt;0,IF((S29+AD30)&lt;G$10,S29+AD30,G$10),0)</f>
        <v>#NAME?</v>
      </c>
      <c t="str" s="89" r="AQ30">
        <f>IF(T29&gt;0,IF((T29+AE30)&lt;H$10,T29+AE30,H$10),0)</f>
        <v>#NAME?</v>
      </c>
      <c t="str" s="89" r="AR30">
        <f>IF(U29&gt;0,IF((U29+AF30)&lt;I$10,U29+AF30,I$10),0)</f>
        <v>#NAME?</v>
      </c>
      <c t="str" s="89" r="AS30">
        <f>IF(V29&gt;0,IF((V29+AG30)&lt;J$10,V29+AG30,J$10),0)</f>
        <v> -  </v>
      </c>
      <c t="str" s="89" r="AT30">
        <f>IF(W29&gt;0,IF((W29+AH30)&lt;K$10,W29+AH30,K$10),0)</f>
        <v> -  </v>
      </c>
      <c t="str" s="89" r="AU30">
        <f>IF(X29&gt;0,IF((X29+AI30)&lt;L$10,X29+AI30,L$10),0)</f>
        <v> -  </v>
      </c>
      <c t="str" s="89" r="AV30">
        <f>IF(Y29&gt;0,IF((Y29+AJ30)&lt;M$10,Y29+AJ30,M$10),0)</f>
        <v> -  </v>
      </c>
      <c t="str" s="89" r="AW30">
        <f>IF(Z29&gt;0,IF((Z29+AK30)&lt;N$10,Z29+AK30,N$10),0)</f>
        <v> -  </v>
      </c>
      <c t="str" s="89" r="AX30">
        <f>SUM(AN30:AW30)</f>
        <v>#NAME?</v>
      </c>
      <c s="89" r="AY30"/>
      <c t="str" s="91" r="AZ30">
        <f>IF(NOT(snowball),0,IF(Q29&lt;=0,0,IF(AN30+$C30&gt;Q29+AB30,Q29+AB30-AN30,$C30)))</f>
        <v>#NAME?</v>
      </c>
      <c t="str" s="89" r="BA30">
        <f>IF(NOT(snowball),0,IF(R29&lt;=0,0,IF($C30&lt;=SUM($AZ30:AZ30),0,IF(AO30+$C30-SUM($AZ30:AZ30)&gt;R29+AC30,R29+AC30-AO30,$C30-SUM($AZ30:AZ30)))))</f>
        <v>#NAME?</v>
      </c>
      <c t="str" s="89" r="BB30">
        <f>IF(NOT(snowball),0,IF(S29&lt;=0,0,IF($C30&lt;=SUM($AZ30:BA30),0,IF(AP30+$C30-SUM($AZ30:BA30)&gt;S29+AD30,S29+AD30-AP30,$C30-SUM($AZ30:BA30)))))</f>
        <v>#NAME?</v>
      </c>
      <c t="str" s="89" r="BC30">
        <f>IF(NOT(snowball),0,IF(T29&lt;=0,0,IF($C30&lt;=SUM($AZ30:BB30),0,IF(AQ30+$C30-SUM($AZ30:BB30)&gt;T29+AE30,T29+AE30-AQ30,$C30-SUM($AZ30:BB30)))))</f>
        <v>#NAME?</v>
      </c>
      <c t="str" s="89" r="BD30">
        <f>IF(NOT(snowball),0,IF(U29&lt;=0,0,IF($C30&lt;=SUM($AZ30:BC30),0,IF(AR30+$C30-SUM($AZ30:BC30)&gt;U29+AF30,U29+AF30-AR30,$C30-SUM($AZ30:BC30)))))</f>
        <v>#NAME?</v>
      </c>
      <c t="str" s="89" r="BE30">
        <f>IF(NOT(snowball),0,IF(V29&lt;=0,0,IF($C30&lt;=SUM($AZ30:BD30),0,IF(AS30+$C30-SUM($AZ30:BD30)&gt;V29+AG30,V29+AG30-AS30,$C30-SUM($AZ30:BD30)))))</f>
        <v>#NAME?</v>
      </c>
      <c t="str" s="89" r="BF30">
        <f>IF(NOT(snowball),0,IF(W29&lt;=0,0,IF($C30&lt;=SUM($AZ30:BE30),0,IF(AT30+$C30-SUM($AZ30:BE30)&gt;W29+AH30,W29+AH30-AT30,$C30-SUM($AZ30:BE30)))))</f>
        <v>#NAME?</v>
      </c>
      <c t="str" s="89" r="BG30">
        <f>IF(NOT(snowball),0,IF(X29&lt;=0,0,IF($C30&lt;=SUM($AZ30:BF30),0,IF(AU30+$C30-SUM($AZ30:BF30)&gt;X29+AI30,X29+AI30-AU30,$C30-SUM($AZ30:BF30)))))</f>
        <v>#NAME?</v>
      </c>
      <c t="str" s="89" r="BH30">
        <f>IF(NOT(snowball),0,IF(Y29&lt;=0,0,IF($C30&lt;=SUM($AZ30:BG30),0,IF(AV30+$C30-SUM($AZ30:BG30)&gt;Y29+AJ30,Y29+AJ30-AV30,$C30-SUM($AZ30:BG30)))))</f>
        <v>#NAME?</v>
      </c>
      <c t="str" s="89" r="BI30">
        <f>IF(NOT(snowball),0,IF(Z29&lt;=0,0,IF($C30&lt;=SUM($AZ30:BH30),0,IF(AW30+$C30-SUM($AZ30:BH30)&gt;Z29+AK30,Z29+AK30-AW30,$C30-SUM($AZ30:BH30)))))</f>
        <v>#NAME?</v>
      </c>
    </row>
    <row customHeight="1" r="31" ht="10.5">
      <c t="str" s="85" r="A31">
        <f>IF(SUM(Q30:Z30)&lt;=0,"",A30+1)</f>
        <v>#NAME?</v>
      </c>
      <c t="str" s="86" r="B31">
        <f>IF(A31="",NA(),DATE(YEAR(B30),MONTH(B30)+1,1))</f>
        <v>#NAME?</v>
      </c>
      <c t="str" s="87" r="C31">
        <f>IF(A31="","",IF(snowball,IF(($E$5-AX31)&lt;0,0,$E$5-AX31),"n/a")+D31)</f>
        <v>#NAME?</v>
      </c>
      <c s="88" r="D31"/>
      <c t="str" s="89" r="E31">
        <f>AN31+AZ31</f>
        <v>#NAME?</v>
      </c>
      <c t="str" s="89" r="F31">
        <f>AO31+BA31</f>
        <v>#NAME?</v>
      </c>
      <c t="str" s="89" r="G31">
        <f>AP31+BB31</f>
        <v>#NAME?</v>
      </c>
      <c t="str" s="89" r="H31">
        <f>AQ31+BC31</f>
        <v>#NAME?</v>
      </c>
      <c t="str" s="89" r="I31">
        <f>AR31+BD31</f>
        <v>#NAME?</v>
      </c>
      <c t="str" s="89" r="J31">
        <f>AS31+BE31</f>
        <v>#NAME?</v>
      </c>
      <c t="str" s="89" r="K31">
        <f>AT31+BF31</f>
        <v>#NAME?</v>
      </c>
      <c t="str" s="89" r="L31">
        <f>AU31+BG31</f>
        <v>#NAME?</v>
      </c>
      <c t="str" s="89" r="M31">
        <f>AV31+BH31</f>
        <v>#NAME?</v>
      </c>
      <c t="str" s="89" r="N31">
        <f>AW31+BI31</f>
        <v>#NAME?</v>
      </c>
      <c s="90" r="O31"/>
      <c t="str" s="89" r="P31">
        <f>SUM(Q31:Z31)</f>
        <v>#NAME?</v>
      </c>
      <c t="str" s="89" r="Q31">
        <f>IF(E$8=0,0,ROUND(Q30-(E31-AB31),2))</f>
        <v>#NAME?</v>
      </c>
      <c t="str" s="89" r="R31">
        <f>IF(F$8=0,0,ROUND(R30-(F31-AC31),2))</f>
        <v>#NAME?</v>
      </c>
      <c t="str" s="89" r="S31">
        <f>IF(G$8=0,0,ROUND(S30-(G31-AD31),2))</f>
        <v>#NAME?</v>
      </c>
      <c t="str" s="89" r="T31">
        <f>IF(H$8=0,0,ROUND(T30-(H31-AE31),2))</f>
        <v>#NAME?</v>
      </c>
      <c t="str" s="89" r="U31">
        <f>IF(I$8=0,0,ROUND(U30-(I31-AF31),2))</f>
        <v>#NAME?</v>
      </c>
      <c t="str" s="89" r="V31">
        <f>IF(J$8=0,0,ROUND(V30-(J31-AG31),2))</f>
        <v> -  </v>
      </c>
      <c t="str" s="89" r="W31">
        <f>IF(K$8=0,0,ROUND(W30-(K31-AH31),2))</f>
        <v> -  </v>
      </c>
      <c t="str" s="89" r="X31">
        <f>IF(L$8=0,0,ROUND(X30-(L31-AI31),2))</f>
        <v> -  </v>
      </c>
      <c t="str" s="89" r="Y31">
        <f>IF(M$8=0,0,ROUND(Y30-(M31-AJ31),2))</f>
        <v> -  </v>
      </c>
      <c t="str" s="89" r="Z31">
        <f>IF(N$8=0,0,ROUND(Z30-(N31-AK31),2))</f>
        <v> -  </v>
      </c>
      <c s="92" r="AA31"/>
      <c t="str" s="89" r="AB31">
        <f>ROUND(Q30*E$9/12,2)</f>
        <v>#NAME?</v>
      </c>
      <c t="str" s="89" r="AC31">
        <f>ROUND(R30*F$9/12,2)</f>
        <v>#NAME?</v>
      </c>
      <c t="str" s="89" r="AD31">
        <f>ROUND(S30*G$9/12,2)</f>
        <v>#NAME?</v>
      </c>
      <c t="str" s="89" r="AE31">
        <f>ROUND(T30*H$9/12,2)</f>
        <v>#NAME?</v>
      </c>
      <c t="str" s="89" r="AF31">
        <f>ROUND(U30*I$9/12,2)</f>
        <v>#NAME?</v>
      </c>
      <c t="str" s="89" r="AG31">
        <f>ROUND(V30*J$9/12,2)</f>
        <v> -  </v>
      </c>
      <c t="str" s="89" r="AH31">
        <f>ROUND(W30*K$9/12,2)</f>
        <v> -  </v>
      </c>
      <c t="str" s="89" r="AI31">
        <f>ROUND(X30*L$9/12,2)</f>
        <v> -  </v>
      </c>
      <c t="str" s="89" r="AJ31">
        <f>ROUND(Y30*M$9/12,2)</f>
        <v> -  </v>
      </c>
      <c t="str" s="89" r="AK31">
        <f>ROUND(Z30*N$9/12,2)</f>
        <v> -  </v>
      </c>
      <c t="str" s="89" r="AL31">
        <f>SUM(AB31:AK31)</f>
        <v>#NAME?</v>
      </c>
      <c s="93" r="AM31"/>
      <c t="str" s="89" r="AN31">
        <f>IF(Q30&gt;0,IF((Q30+AB31)&lt;E$10,Q30+AB31,E$10),0)</f>
        <v>#NAME?</v>
      </c>
      <c t="str" s="89" r="AO31">
        <f>IF(R30&gt;0,IF((R30+AC31)&lt;F$10,R30+AC31,F$10),0)</f>
        <v>#NAME?</v>
      </c>
      <c t="str" s="89" r="AP31">
        <f>IF(S30&gt;0,IF((S30+AD31)&lt;G$10,S30+AD31,G$10),0)</f>
        <v>#NAME?</v>
      </c>
      <c t="str" s="89" r="AQ31">
        <f>IF(T30&gt;0,IF((T30+AE31)&lt;H$10,T30+AE31,H$10),0)</f>
        <v>#NAME?</v>
      </c>
      <c t="str" s="89" r="AR31">
        <f>IF(U30&gt;0,IF((U30+AF31)&lt;I$10,U30+AF31,I$10),0)</f>
        <v>#NAME?</v>
      </c>
      <c t="str" s="89" r="AS31">
        <f>IF(V30&gt;0,IF((V30+AG31)&lt;J$10,V30+AG31,J$10),0)</f>
        <v> -  </v>
      </c>
      <c t="str" s="89" r="AT31">
        <f>IF(W30&gt;0,IF((W30+AH31)&lt;K$10,W30+AH31,K$10),0)</f>
        <v> -  </v>
      </c>
      <c t="str" s="89" r="AU31">
        <f>IF(X30&gt;0,IF((X30+AI31)&lt;L$10,X30+AI31,L$10),0)</f>
        <v> -  </v>
      </c>
      <c t="str" s="89" r="AV31">
        <f>IF(Y30&gt;0,IF((Y30+AJ31)&lt;M$10,Y30+AJ31,M$10),0)</f>
        <v> -  </v>
      </c>
      <c t="str" s="89" r="AW31">
        <f>IF(Z30&gt;0,IF((Z30+AK31)&lt;N$10,Z30+AK31,N$10),0)</f>
        <v> -  </v>
      </c>
      <c t="str" s="89" r="AX31">
        <f>SUM(AN31:AW31)</f>
        <v>#NAME?</v>
      </c>
      <c s="89" r="AY31"/>
      <c t="str" s="91" r="AZ31">
        <f>IF(NOT(snowball),0,IF(Q30&lt;=0,0,IF(AN31+$C31&gt;Q30+AB31,Q30+AB31-AN31,$C31)))</f>
        <v>#NAME?</v>
      </c>
      <c t="str" s="89" r="BA31">
        <f>IF(NOT(snowball),0,IF(R30&lt;=0,0,IF($C31&lt;=SUM($AZ31:AZ31),0,IF(AO31+$C31-SUM($AZ31:AZ31)&gt;R30+AC31,R30+AC31-AO31,$C31-SUM($AZ31:AZ31)))))</f>
        <v>#NAME?</v>
      </c>
      <c t="str" s="89" r="BB31">
        <f>IF(NOT(snowball),0,IF(S30&lt;=0,0,IF($C31&lt;=SUM($AZ31:BA31),0,IF(AP31+$C31-SUM($AZ31:BA31)&gt;S30+AD31,S30+AD31-AP31,$C31-SUM($AZ31:BA31)))))</f>
        <v>#NAME?</v>
      </c>
      <c t="str" s="89" r="BC31">
        <f>IF(NOT(snowball),0,IF(T30&lt;=0,0,IF($C31&lt;=SUM($AZ31:BB31),0,IF(AQ31+$C31-SUM($AZ31:BB31)&gt;T30+AE31,T30+AE31-AQ31,$C31-SUM($AZ31:BB31)))))</f>
        <v>#NAME?</v>
      </c>
      <c t="str" s="89" r="BD31">
        <f>IF(NOT(snowball),0,IF(U30&lt;=0,0,IF($C31&lt;=SUM($AZ31:BC31),0,IF(AR31+$C31-SUM($AZ31:BC31)&gt;U30+AF31,U30+AF31-AR31,$C31-SUM($AZ31:BC31)))))</f>
        <v>#NAME?</v>
      </c>
      <c t="str" s="89" r="BE31">
        <f>IF(NOT(snowball),0,IF(V30&lt;=0,0,IF($C31&lt;=SUM($AZ31:BD31),0,IF(AS31+$C31-SUM($AZ31:BD31)&gt;V30+AG31,V30+AG31-AS31,$C31-SUM($AZ31:BD31)))))</f>
        <v>#NAME?</v>
      </c>
      <c t="str" s="89" r="BF31">
        <f>IF(NOT(snowball),0,IF(W30&lt;=0,0,IF($C31&lt;=SUM($AZ31:BE31),0,IF(AT31+$C31-SUM($AZ31:BE31)&gt;W30+AH31,W30+AH31-AT31,$C31-SUM($AZ31:BE31)))))</f>
        <v>#NAME?</v>
      </c>
      <c t="str" s="89" r="BG31">
        <f>IF(NOT(snowball),0,IF(X30&lt;=0,0,IF($C31&lt;=SUM($AZ31:BF31),0,IF(AU31+$C31-SUM($AZ31:BF31)&gt;X30+AI31,X30+AI31-AU31,$C31-SUM($AZ31:BF31)))))</f>
        <v>#NAME?</v>
      </c>
      <c t="str" s="89" r="BH31">
        <f>IF(NOT(snowball),0,IF(Y30&lt;=0,0,IF($C31&lt;=SUM($AZ31:BG31),0,IF(AV31+$C31-SUM($AZ31:BG31)&gt;Y30+AJ31,Y30+AJ31-AV31,$C31-SUM($AZ31:BG31)))))</f>
        <v>#NAME?</v>
      </c>
      <c t="str" s="89" r="BI31">
        <f>IF(NOT(snowball),0,IF(Z30&lt;=0,0,IF($C31&lt;=SUM($AZ31:BH31),0,IF(AW31+$C31-SUM($AZ31:BH31)&gt;Z30+AK31,Z30+AK31-AW31,$C31-SUM($AZ31:BH31)))))</f>
        <v>#NAME?</v>
      </c>
    </row>
    <row customHeight="1" r="32" ht="10.5">
      <c t="str" s="85" r="A32">
        <f>IF(SUM(Q31:Z31)&lt;=0,"",A31+1)</f>
        <v>#NAME?</v>
      </c>
      <c t="str" s="86" r="B32">
        <f>IF(A32="",NA(),DATE(YEAR(B31),MONTH(B31)+1,1))</f>
        <v>#NAME?</v>
      </c>
      <c t="str" s="87" r="C32">
        <f>IF(A32="","",IF(snowball,IF(($E$5-AX32)&lt;0,0,$E$5-AX32),"n/a")+D32)</f>
        <v>#NAME?</v>
      </c>
      <c s="88" r="D32"/>
      <c t="str" s="89" r="E32">
        <f>AN32+AZ32</f>
        <v>#NAME?</v>
      </c>
      <c t="str" s="89" r="F32">
        <f>AO32+BA32</f>
        <v>#NAME?</v>
      </c>
      <c t="str" s="89" r="G32">
        <f>AP32+BB32</f>
        <v>#NAME?</v>
      </c>
      <c t="str" s="89" r="H32">
        <f>AQ32+BC32</f>
        <v>#NAME?</v>
      </c>
      <c t="str" s="89" r="I32">
        <f>AR32+BD32</f>
        <v>#NAME?</v>
      </c>
      <c t="str" s="89" r="J32">
        <f>AS32+BE32</f>
        <v>#NAME?</v>
      </c>
      <c t="str" s="89" r="K32">
        <f>AT32+BF32</f>
        <v>#NAME?</v>
      </c>
      <c t="str" s="89" r="L32">
        <f>AU32+BG32</f>
        <v>#NAME?</v>
      </c>
      <c t="str" s="89" r="M32">
        <f>AV32+BH32</f>
        <v>#NAME?</v>
      </c>
      <c t="str" s="89" r="N32">
        <f>AW32+BI32</f>
        <v>#NAME?</v>
      </c>
      <c s="90" r="O32"/>
      <c t="str" s="89" r="P32">
        <f>SUM(Q32:Z32)</f>
        <v>#NAME?</v>
      </c>
      <c t="str" s="89" r="Q32">
        <f>IF(E$8=0,0,ROUND(Q31-(E32-AB32),2))</f>
        <v>#NAME?</v>
      </c>
      <c t="str" s="89" r="R32">
        <f>IF(F$8=0,0,ROUND(R31-(F32-AC32),2))</f>
        <v>#NAME?</v>
      </c>
      <c t="str" s="89" r="S32">
        <f>IF(G$8=0,0,ROUND(S31-(G32-AD32),2))</f>
        <v>#NAME?</v>
      </c>
      <c t="str" s="89" r="T32">
        <f>IF(H$8=0,0,ROUND(T31-(H32-AE32),2))</f>
        <v>#NAME?</v>
      </c>
      <c t="str" s="89" r="U32">
        <f>IF(I$8=0,0,ROUND(U31-(I32-AF32),2))</f>
        <v>#NAME?</v>
      </c>
      <c t="str" s="89" r="V32">
        <f>IF(J$8=0,0,ROUND(V31-(J32-AG32),2))</f>
        <v> -  </v>
      </c>
      <c t="str" s="89" r="W32">
        <f>IF(K$8=0,0,ROUND(W31-(K32-AH32),2))</f>
        <v> -  </v>
      </c>
      <c t="str" s="89" r="X32">
        <f>IF(L$8=0,0,ROUND(X31-(L32-AI32),2))</f>
        <v> -  </v>
      </c>
      <c t="str" s="89" r="Y32">
        <f>IF(M$8=0,0,ROUND(Y31-(M32-AJ32),2))</f>
        <v> -  </v>
      </c>
      <c t="str" s="89" r="Z32">
        <f>IF(N$8=0,0,ROUND(Z31-(N32-AK32),2))</f>
        <v> -  </v>
      </c>
      <c s="92" r="AA32"/>
      <c t="str" s="89" r="AB32">
        <f>ROUND(Q31*E$9/12,2)</f>
        <v>#NAME?</v>
      </c>
      <c t="str" s="89" r="AC32">
        <f>ROUND(R31*F$9/12,2)</f>
        <v>#NAME?</v>
      </c>
      <c t="str" s="89" r="AD32">
        <f>ROUND(S31*G$9/12,2)</f>
        <v>#NAME?</v>
      </c>
      <c t="str" s="89" r="AE32">
        <f>ROUND(T31*H$9/12,2)</f>
        <v>#NAME?</v>
      </c>
      <c t="str" s="89" r="AF32">
        <f>ROUND(U31*I$9/12,2)</f>
        <v>#NAME?</v>
      </c>
      <c t="str" s="89" r="AG32">
        <f>ROUND(V31*J$9/12,2)</f>
        <v> -  </v>
      </c>
      <c t="str" s="89" r="AH32">
        <f>ROUND(W31*K$9/12,2)</f>
        <v> -  </v>
      </c>
      <c t="str" s="89" r="AI32">
        <f>ROUND(X31*L$9/12,2)</f>
        <v> -  </v>
      </c>
      <c t="str" s="89" r="AJ32">
        <f>ROUND(Y31*M$9/12,2)</f>
        <v> -  </v>
      </c>
      <c t="str" s="89" r="AK32">
        <f>ROUND(Z31*N$9/12,2)</f>
        <v> -  </v>
      </c>
      <c t="str" s="89" r="AL32">
        <f>SUM(AB32:AK32)</f>
        <v>#NAME?</v>
      </c>
      <c s="93" r="AM32"/>
      <c t="str" s="89" r="AN32">
        <f>IF(Q31&gt;0,IF((Q31+AB32)&lt;E$10,Q31+AB32,E$10),0)</f>
        <v>#NAME?</v>
      </c>
      <c t="str" s="89" r="AO32">
        <f>IF(R31&gt;0,IF((R31+AC32)&lt;F$10,R31+AC32,F$10),0)</f>
        <v>#NAME?</v>
      </c>
      <c t="str" s="89" r="AP32">
        <f>IF(S31&gt;0,IF((S31+AD32)&lt;G$10,S31+AD32,G$10),0)</f>
        <v>#NAME?</v>
      </c>
      <c t="str" s="89" r="AQ32">
        <f>IF(T31&gt;0,IF((T31+AE32)&lt;H$10,T31+AE32,H$10),0)</f>
        <v>#NAME?</v>
      </c>
      <c t="str" s="89" r="AR32">
        <f>IF(U31&gt;0,IF((U31+AF32)&lt;I$10,U31+AF32,I$10),0)</f>
        <v>#NAME?</v>
      </c>
      <c t="str" s="89" r="AS32">
        <f>IF(V31&gt;0,IF((V31+AG32)&lt;J$10,V31+AG32,J$10),0)</f>
        <v> -  </v>
      </c>
      <c t="str" s="89" r="AT32">
        <f>IF(W31&gt;0,IF((W31+AH32)&lt;K$10,W31+AH32,K$10),0)</f>
        <v> -  </v>
      </c>
      <c t="str" s="89" r="AU32">
        <f>IF(X31&gt;0,IF((X31+AI32)&lt;L$10,X31+AI32,L$10),0)</f>
        <v> -  </v>
      </c>
      <c t="str" s="89" r="AV32">
        <f>IF(Y31&gt;0,IF((Y31+AJ32)&lt;M$10,Y31+AJ32,M$10),0)</f>
        <v> -  </v>
      </c>
      <c t="str" s="89" r="AW32">
        <f>IF(Z31&gt;0,IF((Z31+AK32)&lt;N$10,Z31+AK32,N$10),0)</f>
        <v> -  </v>
      </c>
      <c t="str" s="89" r="AX32">
        <f>SUM(AN32:AW32)</f>
        <v>#NAME?</v>
      </c>
      <c s="89" r="AY32"/>
      <c t="str" s="91" r="AZ32">
        <f>IF(NOT(snowball),0,IF(Q31&lt;=0,0,IF(AN32+$C32&gt;Q31+AB32,Q31+AB32-AN32,$C32)))</f>
        <v>#NAME?</v>
      </c>
      <c t="str" s="89" r="BA32">
        <f>IF(NOT(snowball),0,IF(R31&lt;=0,0,IF($C32&lt;=SUM($AZ32:AZ32),0,IF(AO32+$C32-SUM($AZ32:AZ32)&gt;R31+AC32,R31+AC32-AO32,$C32-SUM($AZ32:AZ32)))))</f>
        <v>#NAME?</v>
      </c>
      <c t="str" s="89" r="BB32">
        <f>IF(NOT(snowball),0,IF(S31&lt;=0,0,IF($C32&lt;=SUM($AZ32:BA32),0,IF(AP32+$C32-SUM($AZ32:BA32)&gt;S31+AD32,S31+AD32-AP32,$C32-SUM($AZ32:BA32)))))</f>
        <v>#NAME?</v>
      </c>
      <c t="str" s="89" r="BC32">
        <f>IF(NOT(snowball),0,IF(T31&lt;=0,0,IF($C32&lt;=SUM($AZ32:BB32),0,IF(AQ32+$C32-SUM($AZ32:BB32)&gt;T31+AE32,T31+AE32-AQ32,$C32-SUM($AZ32:BB32)))))</f>
        <v>#NAME?</v>
      </c>
      <c t="str" s="89" r="BD32">
        <f>IF(NOT(snowball),0,IF(U31&lt;=0,0,IF($C32&lt;=SUM($AZ32:BC32),0,IF(AR32+$C32-SUM($AZ32:BC32)&gt;U31+AF32,U31+AF32-AR32,$C32-SUM($AZ32:BC32)))))</f>
        <v>#NAME?</v>
      </c>
      <c t="str" s="89" r="BE32">
        <f>IF(NOT(snowball),0,IF(V31&lt;=0,0,IF($C32&lt;=SUM($AZ32:BD32),0,IF(AS32+$C32-SUM($AZ32:BD32)&gt;V31+AG32,V31+AG32-AS32,$C32-SUM($AZ32:BD32)))))</f>
        <v>#NAME?</v>
      </c>
      <c t="str" s="89" r="BF32">
        <f>IF(NOT(snowball),0,IF(W31&lt;=0,0,IF($C32&lt;=SUM($AZ32:BE32),0,IF(AT32+$C32-SUM($AZ32:BE32)&gt;W31+AH32,W31+AH32-AT32,$C32-SUM($AZ32:BE32)))))</f>
        <v>#NAME?</v>
      </c>
      <c t="str" s="89" r="BG32">
        <f>IF(NOT(snowball),0,IF(X31&lt;=0,0,IF($C32&lt;=SUM($AZ32:BF32),0,IF(AU32+$C32-SUM($AZ32:BF32)&gt;X31+AI32,X31+AI32-AU32,$C32-SUM($AZ32:BF32)))))</f>
        <v>#NAME?</v>
      </c>
      <c t="str" s="89" r="BH32">
        <f>IF(NOT(snowball),0,IF(Y31&lt;=0,0,IF($C32&lt;=SUM($AZ32:BG32),0,IF(AV32+$C32-SUM($AZ32:BG32)&gt;Y31+AJ32,Y31+AJ32-AV32,$C32-SUM($AZ32:BG32)))))</f>
        <v>#NAME?</v>
      </c>
      <c t="str" s="89" r="BI32">
        <f>IF(NOT(snowball),0,IF(Z31&lt;=0,0,IF($C32&lt;=SUM($AZ32:BH32),0,IF(AW32+$C32-SUM($AZ32:BH32)&gt;Z31+AK32,Z31+AK32-AW32,$C32-SUM($AZ32:BH32)))))</f>
        <v>#NAME?</v>
      </c>
    </row>
    <row customHeight="1" r="33" ht="10.5">
      <c t="str" s="85" r="A33">
        <f>IF(SUM(Q32:Z32)&lt;=0,"",A32+1)</f>
        <v>#NAME?</v>
      </c>
      <c t="str" s="86" r="B33">
        <f>IF(A33="",NA(),DATE(YEAR(B32),MONTH(B32)+1,1))</f>
        <v>#NAME?</v>
      </c>
      <c t="str" s="87" r="C33">
        <f>IF(A33="","",IF(snowball,IF(($E$5-AX33)&lt;0,0,$E$5-AX33),"n/a")+D33)</f>
        <v>#NAME?</v>
      </c>
      <c s="88" r="D33"/>
      <c t="str" s="89" r="E33">
        <f>AN33+AZ33</f>
        <v>#NAME?</v>
      </c>
      <c t="str" s="89" r="F33">
        <f>AO33+BA33</f>
        <v>#NAME?</v>
      </c>
      <c t="str" s="89" r="G33">
        <f>AP33+BB33</f>
        <v>#NAME?</v>
      </c>
      <c t="str" s="89" r="H33">
        <f>AQ33+BC33</f>
        <v>#NAME?</v>
      </c>
      <c t="str" s="89" r="I33">
        <f>AR33+BD33</f>
        <v>#NAME?</v>
      </c>
      <c t="str" s="89" r="J33">
        <f>AS33+BE33</f>
        <v>#NAME?</v>
      </c>
      <c t="str" s="89" r="K33">
        <f>AT33+BF33</f>
        <v>#NAME?</v>
      </c>
      <c t="str" s="89" r="L33">
        <f>AU33+BG33</f>
        <v>#NAME?</v>
      </c>
      <c t="str" s="89" r="M33">
        <f>AV33+BH33</f>
        <v>#NAME?</v>
      </c>
      <c t="str" s="89" r="N33">
        <f>AW33+BI33</f>
        <v>#NAME?</v>
      </c>
      <c s="90" r="O33"/>
      <c t="str" s="89" r="P33">
        <f>SUM(Q33:Z33)</f>
        <v>#NAME?</v>
      </c>
      <c t="str" s="89" r="Q33">
        <f>IF(E$8=0,0,ROUND(Q32-(E33-AB33),2))</f>
        <v>#NAME?</v>
      </c>
      <c t="str" s="89" r="R33">
        <f>IF(F$8=0,0,ROUND(R32-(F33-AC33),2))</f>
        <v>#NAME?</v>
      </c>
      <c t="str" s="89" r="S33">
        <f>IF(G$8=0,0,ROUND(S32-(G33-AD33),2))</f>
        <v>#NAME?</v>
      </c>
      <c t="str" s="89" r="T33">
        <f>IF(H$8=0,0,ROUND(T32-(H33-AE33),2))</f>
        <v>#NAME?</v>
      </c>
      <c t="str" s="89" r="U33">
        <f>IF(I$8=0,0,ROUND(U32-(I33-AF33),2))</f>
        <v>#NAME?</v>
      </c>
      <c t="str" s="89" r="V33">
        <f>IF(J$8=0,0,ROUND(V32-(J33-AG33),2))</f>
        <v> -  </v>
      </c>
      <c t="str" s="89" r="W33">
        <f>IF(K$8=0,0,ROUND(W32-(K33-AH33),2))</f>
        <v> -  </v>
      </c>
      <c t="str" s="89" r="X33">
        <f>IF(L$8=0,0,ROUND(X32-(L33-AI33),2))</f>
        <v> -  </v>
      </c>
      <c t="str" s="89" r="Y33">
        <f>IF(M$8=0,0,ROUND(Y32-(M33-AJ33),2))</f>
        <v> -  </v>
      </c>
      <c t="str" s="89" r="Z33">
        <f>IF(N$8=0,0,ROUND(Z32-(N33-AK33),2))</f>
        <v> -  </v>
      </c>
      <c s="92" r="AA33"/>
      <c t="str" s="89" r="AB33">
        <f>ROUND(Q32*E$9/12,2)</f>
        <v>#NAME?</v>
      </c>
      <c t="str" s="89" r="AC33">
        <f>ROUND(R32*F$9/12,2)</f>
        <v>#NAME?</v>
      </c>
      <c t="str" s="89" r="AD33">
        <f>ROUND(S32*G$9/12,2)</f>
        <v>#NAME?</v>
      </c>
      <c t="str" s="89" r="AE33">
        <f>ROUND(T32*H$9/12,2)</f>
        <v>#NAME?</v>
      </c>
      <c t="str" s="89" r="AF33">
        <f>ROUND(U32*I$9/12,2)</f>
        <v>#NAME?</v>
      </c>
      <c t="str" s="89" r="AG33">
        <f>ROUND(V32*J$9/12,2)</f>
        <v> -  </v>
      </c>
      <c t="str" s="89" r="AH33">
        <f>ROUND(W32*K$9/12,2)</f>
        <v> -  </v>
      </c>
      <c t="str" s="89" r="AI33">
        <f>ROUND(X32*L$9/12,2)</f>
        <v> -  </v>
      </c>
      <c t="str" s="89" r="AJ33">
        <f>ROUND(Y32*M$9/12,2)</f>
        <v> -  </v>
      </c>
      <c t="str" s="89" r="AK33">
        <f>ROUND(Z32*N$9/12,2)</f>
        <v> -  </v>
      </c>
      <c t="str" s="89" r="AL33">
        <f>SUM(AB33:AK33)</f>
        <v>#NAME?</v>
      </c>
      <c s="93" r="AM33"/>
      <c t="str" s="89" r="AN33">
        <f>IF(Q32&gt;0,IF((Q32+AB33)&lt;E$10,Q32+AB33,E$10),0)</f>
        <v>#NAME?</v>
      </c>
      <c t="str" s="89" r="AO33">
        <f>IF(R32&gt;0,IF((R32+AC33)&lt;F$10,R32+AC33,F$10),0)</f>
        <v>#NAME?</v>
      </c>
      <c t="str" s="89" r="AP33">
        <f>IF(S32&gt;0,IF((S32+AD33)&lt;G$10,S32+AD33,G$10),0)</f>
        <v>#NAME?</v>
      </c>
      <c t="str" s="89" r="AQ33">
        <f>IF(T32&gt;0,IF((T32+AE33)&lt;H$10,T32+AE33,H$10),0)</f>
        <v>#NAME?</v>
      </c>
      <c t="str" s="89" r="AR33">
        <f>IF(U32&gt;0,IF((U32+AF33)&lt;I$10,U32+AF33,I$10),0)</f>
        <v>#NAME?</v>
      </c>
      <c t="str" s="89" r="AS33">
        <f>IF(V32&gt;0,IF((V32+AG33)&lt;J$10,V32+AG33,J$10),0)</f>
        <v> -  </v>
      </c>
      <c t="str" s="89" r="AT33">
        <f>IF(W32&gt;0,IF((W32+AH33)&lt;K$10,W32+AH33,K$10),0)</f>
        <v> -  </v>
      </c>
      <c t="str" s="89" r="AU33">
        <f>IF(X32&gt;0,IF((X32+AI33)&lt;L$10,X32+AI33,L$10),0)</f>
        <v> -  </v>
      </c>
      <c t="str" s="89" r="AV33">
        <f>IF(Y32&gt;0,IF((Y32+AJ33)&lt;M$10,Y32+AJ33,M$10),0)</f>
        <v> -  </v>
      </c>
      <c t="str" s="89" r="AW33">
        <f>IF(Z32&gt;0,IF((Z32+AK33)&lt;N$10,Z32+AK33,N$10),0)</f>
        <v> -  </v>
      </c>
      <c t="str" s="89" r="AX33">
        <f>SUM(AN33:AW33)</f>
        <v>#NAME?</v>
      </c>
      <c s="89" r="AY33"/>
      <c t="str" s="91" r="AZ33">
        <f>IF(NOT(snowball),0,IF(Q32&lt;=0,0,IF(AN33+$C33&gt;Q32+AB33,Q32+AB33-AN33,$C33)))</f>
        <v>#NAME?</v>
      </c>
      <c t="str" s="89" r="BA33">
        <f>IF(NOT(snowball),0,IF(R32&lt;=0,0,IF($C33&lt;=SUM($AZ33:AZ33),0,IF(AO33+$C33-SUM($AZ33:AZ33)&gt;R32+AC33,R32+AC33-AO33,$C33-SUM($AZ33:AZ33)))))</f>
        <v>#NAME?</v>
      </c>
      <c t="str" s="89" r="BB33">
        <f>IF(NOT(snowball),0,IF(S32&lt;=0,0,IF($C33&lt;=SUM($AZ33:BA33),0,IF(AP33+$C33-SUM($AZ33:BA33)&gt;S32+AD33,S32+AD33-AP33,$C33-SUM($AZ33:BA33)))))</f>
        <v>#NAME?</v>
      </c>
      <c t="str" s="89" r="BC33">
        <f>IF(NOT(snowball),0,IF(T32&lt;=0,0,IF($C33&lt;=SUM($AZ33:BB33),0,IF(AQ33+$C33-SUM($AZ33:BB33)&gt;T32+AE33,T32+AE33-AQ33,$C33-SUM($AZ33:BB33)))))</f>
        <v>#NAME?</v>
      </c>
      <c t="str" s="89" r="BD33">
        <f>IF(NOT(snowball),0,IF(U32&lt;=0,0,IF($C33&lt;=SUM($AZ33:BC33),0,IF(AR33+$C33-SUM($AZ33:BC33)&gt;U32+AF33,U32+AF33-AR33,$C33-SUM($AZ33:BC33)))))</f>
        <v>#NAME?</v>
      </c>
      <c t="str" s="89" r="BE33">
        <f>IF(NOT(snowball),0,IF(V32&lt;=0,0,IF($C33&lt;=SUM($AZ33:BD33),0,IF(AS33+$C33-SUM($AZ33:BD33)&gt;V32+AG33,V32+AG33-AS33,$C33-SUM($AZ33:BD33)))))</f>
        <v>#NAME?</v>
      </c>
      <c t="str" s="89" r="BF33">
        <f>IF(NOT(snowball),0,IF(W32&lt;=0,0,IF($C33&lt;=SUM($AZ33:BE33),0,IF(AT33+$C33-SUM($AZ33:BE33)&gt;W32+AH33,W32+AH33-AT33,$C33-SUM($AZ33:BE33)))))</f>
        <v>#NAME?</v>
      </c>
      <c t="str" s="89" r="BG33">
        <f>IF(NOT(snowball),0,IF(X32&lt;=0,0,IF($C33&lt;=SUM($AZ33:BF33),0,IF(AU33+$C33-SUM($AZ33:BF33)&gt;X32+AI33,X32+AI33-AU33,$C33-SUM($AZ33:BF33)))))</f>
        <v>#NAME?</v>
      </c>
      <c t="str" s="89" r="BH33">
        <f>IF(NOT(snowball),0,IF(Y32&lt;=0,0,IF($C33&lt;=SUM($AZ33:BG33),0,IF(AV33+$C33-SUM($AZ33:BG33)&gt;Y32+AJ33,Y32+AJ33-AV33,$C33-SUM($AZ33:BG33)))))</f>
        <v>#NAME?</v>
      </c>
      <c t="str" s="89" r="BI33">
        <f>IF(NOT(snowball),0,IF(Z32&lt;=0,0,IF($C33&lt;=SUM($AZ33:BH33),0,IF(AW33+$C33-SUM($AZ33:BH33)&gt;Z32+AK33,Z32+AK33-AW33,$C33-SUM($AZ33:BH33)))))</f>
        <v>#NAME?</v>
      </c>
    </row>
    <row customHeight="1" r="34" ht="10.5">
      <c t="str" s="85" r="A34">
        <f>IF(SUM(Q33:Z33)&lt;=0,"",A33+1)</f>
        <v>#NAME?</v>
      </c>
      <c t="str" s="86" r="B34">
        <f>IF(A34="",NA(),DATE(YEAR(B33),MONTH(B33)+1,1))</f>
        <v>#NAME?</v>
      </c>
      <c t="str" s="87" r="C34">
        <f>IF(A34="","",IF(snowball,IF(($E$5-AX34)&lt;0,0,$E$5-AX34),"n/a")+D34)</f>
        <v>#NAME?</v>
      </c>
      <c s="88" r="D34"/>
      <c t="str" s="89" r="E34">
        <f>AN34+AZ34</f>
        <v>#NAME?</v>
      </c>
      <c t="str" s="89" r="F34">
        <f>AO34+BA34</f>
        <v>#NAME?</v>
      </c>
      <c t="str" s="89" r="G34">
        <f>AP34+BB34</f>
        <v>#NAME?</v>
      </c>
      <c t="str" s="89" r="H34">
        <f>AQ34+BC34</f>
        <v>#NAME?</v>
      </c>
      <c t="str" s="89" r="I34">
        <f>AR34+BD34</f>
        <v>#NAME?</v>
      </c>
      <c t="str" s="89" r="J34">
        <f>AS34+BE34</f>
        <v>#NAME?</v>
      </c>
      <c t="str" s="89" r="K34">
        <f>AT34+BF34</f>
        <v>#NAME?</v>
      </c>
      <c t="str" s="89" r="L34">
        <f>AU34+BG34</f>
        <v>#NAME?</v>
      </c>
      <c t="str" s="89" r="M34">
        <f>AV34+BH34</f>
        <v>#NAME?</v>
      </c>
      <c t="str" s="89" r="N34">
        <f>AW34+BI34</f>
        <v>#NAME?</v>
      </c>
      <c s="90" r="O34"/>
      <c t="str" s="89" r="P34">
        <f>SUM(Q34:Z34)</f>
        <v>#NAME?</v>
      </c>
      <c t="str" s="89" r="Q34">
        <f>IF(E$8=0,0,ROUND(Q33-(E34-AB34),2))</f>
        <v>#NAME?</v>
      </c>
      <c t="str" s="89" r="R34">
        <f>IF(F$8=0,0,ROUND(R33-(F34-AC34),2))</f>
        <v>#NAME?</v>
      </c>
      <c t="str" s="89" r="S34">
        <f>IF(G$8=0,0,ROUND(S33-(G34-AD34),2))</f>
        <v>#NAME?</v>
      </c>
      <c t="str" s="89" r="T34">
        <f>IF(H$8=0,0,ROUND(T33-(H34-AE34),2))</f>
        <v>#NAME?</v>
      </c>
      <c t="str" s="89" r="U34">
        <f>IF(I$8=0,0,ROUND(U33-(I34-AF34),2))</f>
        <v>#NAME?</v>
      </c>
      <c t="str" s="89" r="V34">
        <f>IF(J$8=0,0,ROUND(V33-(J34-AG34),2))</f>
        <v> -  </v>
      </c>
      <c t="str" s="89" r="W34">
        <f>IF(K$8=0,0,ROUND(W33-(K34-AH34),2))</f>
        <v> -  </v>
      </c>
      <c t="str" s="89" r="X34">
        <f>IF(L$8=0,0,ROUND(X33-(L34-AI34),2))</f>
        <v> -  </v>
      </c>
      <c t="str" s="89" r="Y34">
        <f>IF(M$8=0,0,ROUND(Y33-(M34-AJ34),2))</f>
        <v> -  </v>
      </c>
      <c t="str" s="89" r="Z34">
        <f>IF(N$8=0,0,ROUND(Z33-(N34-AK34),2))</f>
        <v> -  </v>
      </c>
      <c s="92" r="AA34"/>
      <c t="str" s="89" r="AB34">
        <f>ROUND(Q33*E$9/12,2)</f>
        <v>#NAME?</v>
      </c>
      <c t="str" s="89" r="AC34">
        <f>ROUND(R33*F$9/12,2)</f>
        <v>#NAME?</v>
      </c>
      <c t="str" s="89" r="AD34">
        <f>ROUND(S33*G$9/12,2)</f>
        <v>#NAME?</v>
      </c>
      <c t="str" s="89" r="AE34">
        <f>ROUND(T33*H$9/12,2)</f>
        <v>#NAME?</v>
      </c>
      <c t="str" s="89" r="AF34">
        <f>ROUND(U33*I$9/12,2)</f>
        <v>#NAME?</v>
      </c>
      <c t="str" s="89" r="AG34">
        <f>ROUND(V33*J$9/12,2)</f>
        <v> -  </v>
      </c>
      <c t="str" s="89" r="AH34">
        <f>ROUND(W33*K$9/12,2)</f>
        <v> -  </v>
      </c>
      <c t="str" s="89" r="AI34">
        <f>ROUND(X33*L$9/12,2)</f>
        <v> -  </v>
      </c>
      <c t="str" s="89" r="AJ34">
        <f>ROUND(Y33*M$9/12,2)</f>
        <v> -  </v>
      </c>
      <c t="str" s="89" r="AK34">
        <f>ROUND(Z33*N$9/12,2)</f>
        <v> -  </v>
      </c>
      <c t="str" s="89" r="AL34">
        <f>SUM(AB34:AK34)</f>
        <v>#NAME?</v>
      </c>
      <c s="93" r="AM34"/>
      <c t="str" s="89" r="AN34">
        <f>IF(Q33&gt;0,IF((Q33+AB34)&lt;E$10,Q33+AB34,E$10),0)</f>
        <v>#NAME?</v>
      </c>
      <c t="str" s="89" r="AO34">
        <f>IF(R33&gt;0,IF((R33+AC34)&lt;F$10,R33+AC34,F$10),0)</f>
        <v>#NAME?</v>
      </c>
      <c t="str" s="89" r="AP34">
        <f>IF(S33&gt;0,IF((S33+AD34)&lt;G$10,S33+AD34,G$10),0)</f>
        <v>#NAME?</v>
      </c>
      <c t="str" s="89" r="AQ34">
        <f>IF(T33&gt;0,IF((T33+AE34)&lt;H$10,T33+AE34,H$10),0)</f>
        <v>#NAME?</v>
      </c>
      <c t="str" s="89" r="AR34">
        <f>IF(U33&gt;0,IF((U33+AF34)&lt;I$10,U33+AF34,I$10),0)</f>
        <v>#NAME?</v>
      </c>
      <c t="str" s="89" r="AS34">
        <f>IF(V33&gt;0,IF((V33+AG34)&lt;J$10,V33+AG34,J$10),0)</f>
        <v> -  </v>
      </c>
      <c t="str" s="89" r="AT34">
        <f>IF(W33&gt;0,IF((W33+AH34)&lt;K$10,W33+AH34,K$10),0)</f>
        <v> -  </v>
      </c>
      <c t="str" s="89" r="AU34">
        <f>IF(X33&gt;0,IF((X33+AI34)&lt;L$10,X33+AI34,L$10),0)</f>
        <v> -  </v>
      </c>
      <c t="str" s="89" r="AV34">
        <f>IF(Y33&gt;0,IF((Y33+AJ34)&lt;M$10,Y33+AJ34,M$10),0)</f>
        <v> -  </v>
      </c>
      <c t="str" s="89" r="AW34">
        <f>IF(Z33&gt;0,IF((Z33+AK34)&lt;N$10,Z33+AK34,N$10),0)</f>
        <v> -  </v>
      </c>
      <c t="str" s="89" r="AX34">
        <f>SUM(AN34:AW34)</f>
        <v>#NAME?</v>
      </c>
      <c s="89" r="AY34"/>
      <c t="str" s="91" r="AZ34">
        <f>IF(NOT(snowball),0,IF(Q33&lt;=0,0,IF(AN34+$C34&gt;Q33+AB34,Q33+AB34-AN34,$C34)))</f>
        <v>#NAME?</v>
      </c>
      <c t="str" s="89" r="BA34">
        <f>IF(NOT(snowball),0,IF(R33&lt;=0,0,IF($C34&lt;=SUM($AZ34:AZ34),0,IF(AO34+$C34-SUM($AZ34:AZ34)&gt;R33+AC34,R33+AC34-AO34,$C34-SUM($AZ34:AZ34)))))</f>
        <v>#NAME?</v>
      </c>
      <c t="str" s="89" r="BB34">
        <f>IF(NOT(snowball),0,IF(S33&lt;=0,0,IF($C34&lt;=SUM($AZ34:BA34),0,IF(AP34+$C34-SUM($AZ34:BA34)&gt;S33+AD34,S33+AD34-AP34,$C34-SUM($AZ34:BA34)))))</f>
        <v>#NAME?</v>
      </c>
      <c t="str" s="89" r="BC34">
        <f>IF(NOT(snowball),0,IF(T33&lt;=0,0,IF($C34&lt;=SUM($AZ34:BB34),0,IF(AQ34+$C34-SUM($AZ34:BB34)&gt;T33+AE34,T33+AE34-AQ34,$C34-SUM($AZ34:BB34)))))</f>
        <v>#NAME?</v>
      </c>
      <c t="str" s="89" r="BD34">
        <f>IF(NOT(snowball),0,IF(U33&lt;=0,0,IF($C34&lt;=SUM($AZ34:BC34),0,IF(AR34+$C34-SUM($AZ34:BC34)&gt;U33+AF34,U33+AF34-AR34,$C34-SUM($AZ34:BC34)))))</f>
        <v>#NAME?</v>
      </c>
      <c t="str" s="89" r="BE34">
        <f>IF(NOT(snowball),0,IF(V33&lt;=0,0,IF($C34&lt;=SUM($AZ34:BD34),0,IF(AS34+$C34-SUM($AZ34:BD34)&gt;V33+AG34,V33+AG34-AS34,$C34-SUM($AZ34:BD34)))))</f>
        <v>#NAME?</v>
      </c>
      <c t="str" s="89" r="BF34">
        <f>IF(NOT(snowball),0,IF(W33&lt;=0,0,IF($C34&lt;=SUM($AZ34:BE34),0,IF(AT34+$C34-SUM($AZ34:BE34)&gt;W33+AH34,W33+AH34-AT34,$C34-SUM($AZ34:BE34)))))</f>
        <v>#NAME?</v>
      </c>
      <c t="str" s="89" r="BG34">
        <f>IF(NOT(snowball),0,IF(X33&lt;=0,0,IF($C34&lt;=SUM($AZ34:BF34),0,IF(AU34+$C34-SUM($AZ34:BF34)&gt;X33+AI34,X33+AI34-AU34,$C34-SUM($AZ34:BF34)))))</f>
        <v>#NAME?</v>
      </c>
      <c t="str" s="89" r="BH34">
        <f>IF(NOT(snowball),0,IF(Y33&lt;=0,0,IF($C34&lt;=SUM($AZ34:BG34),0,IF(AV34+$C34-SUM($AZ34:BG34)&gt;Y33+AJ34,Y33+AJ34-AV34,$C34-SUM($AZ34:BG34)))))</f>
        <v>#NAME?</v>
      </c>
      <c t="str" s="89" r="BI34">
        <f>IF(NOT(snowball),0,IF(Z33&lt;=0,0,IF($C34&lt;=SUM($AZ34:BH34),0,IF(AW34+$C34-SUM($AZ34:BH34)&gt;Z33+AK34,Z33+AK34-AW34,$C34-SUM($AZ34:BH34)))))</f>
        <v>#NAME?</v>
      </c>
    </row>
    <row customHeight="1" r="35" ht="10.5">
      <c t="str" s="85" r="A35">
        <f>IF(SUM(Q34:Z34)&lt;=0,"",A34+1)</f>
        <v>#NAME?</v>
      </c>
      <c t="str" s="86" r="B35">
        <f>IF(A35="",NA(),DATE(YEAR(B34),MONTH(B34)+1,1))</f>
        <v>#NAME?</v>
      </c>
      <c t="str" s="87" r="C35">
        <f>IF(A35="","",IF(snowball,IF(($E$5-AX35)&lt;0,0,$E$5-AX35),"n/a")+D35)</f>
        <v>#NAME?</v>
      </c>
      <c s="88" r="D35"/>
      <c t="str" s="89" r="E35">
        <f>AN35+AZ35</f>
        <v>#NAME?</v>
      </c>
      <c t="str" s="89" r="F35">
        <f>AO35+BA35</f>
        <v>#NAME?</v>
      </c>
      <c t="str" s="89" r="G35">
        <f>AP35+BB35</f>
        <v>#NAME?</v>
      </c>
      <c t="str" s="89" r="H35">
        <f>AQ35+BC35</f>
        <v>#NAME?</v>
      </c>
      <c t="str" s="89" r="I35">
        <f>AR35+BD35</f>
        <v>#NAME?</v>
      </c>
      <c t="str" s="89" r="J35">
        <f>AS35+BE35</f>
        <v>#NAME?</v>
      </c>
      <c t="str" s="89" r="K35">
        <f>AT35+BF35</f>
        <v>#NAME?</v>
      </c>
      <c t="str" s="89" r="L35">
        <f>AU35+BG35</f>
        <v>#NAME?</v>
      </c>
      <c t="str" s="89" r="M35">
        <f>AV35+BH35</f>
        <v>#NAME?</v>
      </c>
      <c t="str" s="89" r="N35">
        <f>AW35+BI35</f>
        <v>#NAME?</v>
      </c>
      <c s="90" r="O35"/>
      <c t="str" s="89" r="P35">
        <f>SUM(Q35:Z35)</f>
        <v>#NAME?</v>
      </c>
      <c t="str" s="89" r="Q35">
        <f>IF(E$8=0,0,ROUND(Q34-(E35-AB35),2))</f>
        <v>#NAME?</v>
      </c>
      <c t="str" s="89" r="R35">
        <f>IF(F$8=0,0,ROUND(R34-(F35-AC35),2))</f>
        <v>#NAME?</v>
      </c>
      <c t="str" s="89" r="S35">
        <f>IF(G$8=0,0,ROUND(S34-(G35-AD35),2))</f>
        <v>#NAME?</v>
      </c>
      <c t="str" s="89" r="T35">
        <f>IF(H$8=0,0,ROUND(T34-(H35-AE35),2))</f>
        <v>#NAME?</v>
      </c>
      <c t="str" s="89" r="U35">
        <f>IF(I$8=0,0,ROUND(U34-(I35-AF35),2))</f>
        <v>#NAME?</v>
      </c>
      <c t="str" s="89" r="V35">
        <f>IF(J$8=0,0,ROUND(V34-(J35-AG35),2))</f>
        <v> -  </v>
      </c>
      <c t="str" s="89" r="W35">
        <f>IF(K$8=0,0,ROUND(W34-(K35-AH35),2))</f>
        <v> -  </v>
      </c>
      <c t="str" s="89" r="X35">
        <f>IF(L$8=0,0,ROUND(X34-(L35-AI35),2))</f>
        <v> -  </v>
      </c>
      <c t="str" s="89" r="Y35">
        <f>IF(M$8=0,0,ROUND(Y34-(M35-AJ35),2))</f>
        <v> -  </v>
      </c>
      <c t="str" s="89" r="Z35">
        <f>IF(N$8=0,0,ROUND(Z34-(N35-AK35),2))</f>
        <v> -  </v>
      </c>
      <c s="92" r="AA35"/>
      <c t="str" s="89" r="AB35">
        <f>ROUND(Q34*E$9/12,2)</f>
        <v>#NAME?</v>
      </c>
      <c t="str" s="89" r="AC35">
        <f>ROUND(R34*F$9/12,2)</f>
        <v>#NAME?</v>
      </c>
      <c t="str" s="89" r="AD35">
        <f>ROUND(S34*G$9/12,2)</f>
        <v>#NAME?</v>
      </c>
      <c t="str" s="89" r="AE35">
        <f>ROUND(T34*H$9/12,2)</f>
        <v>#NAME?</v>
      </c>
      <c t="str" s="89" r="AF35">
        <f>ROUND(U34*I$9/12,2)</f>
        <v>#NAME?</v>
      </c>
      <c t="str" s="89" r="AG35">
        <f>ROUND(V34*J$9/12,2)</f>
        <v> -  </v>
      </c>
      <c t="str" s="89" r="AH35">
        <f>ROUND(W34*K$9/12,2)</f>
        <v> -  </v>
      </c>
      <c t="str" s="89" r="AI35">
        <f>ROUND(X34*L$9/12,2)</f>
        <v> -  </v>
      </c>
      <c t="str" s="89" r="AJ35">
        <f>ROUND(Y34*M$9/12,2)</f>
        <v> -  </v>
      </c>
      <c t="str" s="89" r="AK35">
        <f>ROUND(Z34*N$9/12,2)</f>
        <v> -  </v>
      </c>
      <c t="str" s="89" r="AL35">
        <f>SUM(AB35:AK35)</f>
        <v>#NAME?</v>
      </c>
      <c s="93" r="AM35"/>
      <c t="str" s="89" r="AN35">
        <f>IF(Q34&gt;0,IF((Q34+AB35)&lt;E$10,Q34+AB35,E$10),0)</f>
        <v>#NAME?</v>
      </c>
      <c t="str" s="89" r="AO35">
        <f>IF(R34&gt;0,IF((R34+AC35)&lt;F$10,R34+AC35,F$10),0)</f>
        <v>#NAME?</v>
      </c>
      <c t="str" s="89" r="AP35">
        <f>IF(S34&gt;0,IF((S34+AD35)&lt;G$10,S34+AD35,G$10),0)</f>
        <v>#NAME?</v>
      </c>
      <c t="str" s="89" r="AQ35">
        <f>IF(T34&gt;0,IF((T34+AE35)&lt;H$10,T34+AE35,H$10),0)</f>
        <v>#NAME?</v>
      </c>
      <c t="str" s="89" r="AR35">
        <f>IF(U34&gt;0,IF((U34+AF35)&lt;I$10,U34+AF35,I$10),0)</f>
        <v>#NAME?</v>
      </c>
      <c t="str" s="89" r="AS35">
        <f>IF(V34&gt;0,IF((V34+AG35)&lt;J$10,V34+AG35,J$10),0)</f>
        <v> -  </v>
      </c>
      <c t="str" s="89" r="AT35">
        <f>IF(W34&gt;0,IF((W34+AH35)&lt;K$10,W34+AH35,K$10),0)</f>
        <v> -  </v>
      </c>
      <c t="str" s="89" r="AU35">
        <f>IF(X34&gt;0,IF((X34+AI35)&lt;L$10,X34+AI35,L$10),0)</f>
        <v> -  </v>
      </c>
      <c t="str" s="89" r="AV35">
        <f>IF(Y34&gt;0,IF((Y34+AJ35)&lt;M$10,Y34+AJ35,M$10),0)</f>
        <v> -  </v>
      </c>
      <c t="str" s="89" r="AW35">
        <f>IF(Z34&gt;0,IF((Z34+AK35)&lt;N$10,Z34+AK35,N$10),0)</f>
        <v> -  </v>
      </c>
      <c t="str" s="89" r="AX35">
        <f>SUM(AN35:AW35)</f>
        <v>#NAME?</v>
      </c>
      <c s="89" r="AY35"/>
      <c t="str" s="91" r="AZ35">
        <f>IF(NOT(snowball),0,IF(Q34&lt;=0,0,IF(AN35+$C35&gt;Q34+AB35,Q34+AB35-AN35,$C35)))</f>
        <v>#NAME?</v>
      </c>
      <c t="str" s="89" r="BA35">
        <f>IF(NOT(snowball),0,IF(R34&lt;=0,0,IF($C35&lt;=SUM($AZ35:AZ35),0,IF(AO35+$C35-SUM($AZ35:AZ35)&gt;R34+AC35,R34+AC35-AO35,$C35-SUM($AZ35:AZ35)))))</f>
        <v>#NAME?</v>
      </c>
      <c t="str" s="89" r="BB35">
        <f>IF(NOT(snowball),0,IF(S34&lt;=0,0,IF($C35&lt;=SUM($AZ35:BA35),0,IF(AP35+$C35-SUM($AZ35:BA35)&gt;S34+AD35,S34+AD35-AP35,$C35-SUM($AZ35:BA35)))))</f>
        <v>#NAME?</v>
      </c>
      <c t="str" s="89" r="BC35">
        <f>IF(NOT(snowball),0,IF(T34&lt;=0,0,IF($C35&lt;=SUM($AZ35:BB35),0,IF(AQ35+$C35-SUM($AZ35:BB35)&gt;T34+AE35,T34+AE35-AQ35,$C35-SUM($AZ35:BB35)))))</f>
        <v>#NAME?</v>
      </c>
      <c t="str" s="89" r="BD35">
        <f>IF(NOT(snowball),0,IF(U34&lt;=0,0,IF($C35&lt;=SUM($AZ35:BC35),0,IF(AR35+$C35-SUM($AZ35:BC35)&gt;U34+AF35,U34+AF35-AR35,$C35-SUM($AZ35:BC35)))))</f>
        <v>#NAME?</v>
      </c>
      <c t="str" s="89" r="BE35">
        <f>IF(NOT(snowball),0,IF(V34&lt;=0,0,IF($C35&lt;=SUM($AZ35:BD35),0,IF(AS35+$C35-SUM($AZ35:BD35)&gt;V34+AG35,V34+AG35-AS35,$C35-SUM($AZ35:BD35)))))</f>
        <v>#NAME?</v>
      </c>
      <c t="str" s="89" r="BF35">
        <f>IF(NOT(snowball),0,IF(W34&lt;=0,0,IF($C35&lt;=SUM($AZ35:BE35),0,IF(AT35+$C35-SUM($AZ35:BE35)&gt;W34+AH35,W34+AH35-AT35,$C35-SUM($AZ35:BE35)))))</f>
        <v>#NAME?</v>
      </c>
      <c t="str" s="89" r="BG35">
        <f>IF(NOT(snowball),0,IF(X34&lt;=0,0,IF($C35&lt;=SUM($AZ35:BF35),0,IF(AU35+$C35-SUM($AZ35:BF35)&gt;X34+AI35,X34+AI35-AU35,$C35-SUM($AZ35:BF35)))))</f>
        <v>#NAME?</v>
      </c>
      <c t="str" s="89" r="BH35">
        <f>IF(NOT(snowball),0,IF(Y34&lt;=0,0,IF($C35&lt;=SUM($AZ35:BG35),0,IF(AV35+$C35-SUM($AZ35:BG35)&gt;Y34+AJ35,Y34+AJ35-AV35,$C35-SUM($AZ35:BG35)))))</f>
        <v>#NAME?</v>
      </c>
      <c t="str" s="89" r="BI35">
        <f>IF(NOT(snowball),0,IF(Z34&lt;=0,0,IF($C35&lt;=SUM($AZ35:BH35),0,IF(AW35+$C35-SUM($AZ35:BH35)&gt;Z34+AK35,Z34+AK35-AW35,$C35-SUM($AZ35:BH35)))))</f>
        <v>#NAME?</v>
      </c>
    </row>
    <row customHeight="1" r="36" ht="10.5">
      <c t="str" s="85" r="A36">
        <f>IF(SUM(Q35:Z35)&lt;=0,"",A35+1)</f>
        <v>#NAME?</v>
      </c>
      <c t="str" s="86" r="B36">
        <f>IF(A36="",NA(),DATE(YEAR(B35),MONTH(B35)+1,1))</f>
        <v>#NAME?</v>
      </c>
      <c t="str" s="87" r="C36">
        <f>IF(A36="","",IF(snowball,IF(($E$5-AX36)&lt;0,0,$E$5-AX36),"n/a")+D36)</f>
        <v>#NAME?</v>
      </c>
      <c s="88" r="D36"/>
      <c t="str" s="89" r="E36">
        <f>AN36+AZ36</f>
        <v>#NAME?</v>
      </c>
      <c t="str" s="89" r="F36">
        <f>AO36+BA36</f>
        <v>#NAME?</v>
      </c>
      <c t="str" s="89" r="G36">
        <f>AP36+BB36</f>
        <v>#NAME?</v>
      </c>
      <c t="str" s="89" r="H36">
        <f>AQ36+BC36</f>
        <v>#NAME?</v>
      </c>
      <c t="str" s="89" r="I36">
        <f>AR36+BD36</f>
        <v>#NAME?</v>
      </c>
      <c t="str" s="89" r="J36">
        <f>AS36+BE36</f>
        <v>#NAME?</v>
      </c>
      <c t="str" s="89" r="K36">
        <f>AT36+BF36</f>
        <v>#NAME?</v>
      </c>
      <c t="str" s="89" r="L36">
        <f>AU36+BG36</f>
        <v>#NAME?</v>
      </c>
      <c t="str" s="89" r="M36">
        <f>AV36+BH36</f>
        <v>#NAME?</v>
      </c>
      <c t="str" s="89" r="N36">
        <f>AW36+BI36</f>
        <v>#NAME?</v>
      </c>
      <c s="90" r="O36"/>
      <c t="str" s="89" r="P36">
        <f>SUM(Q36:Z36)</f>
        <v>#NAME?</v>
      </c>
      <c t="str" s="89" r="Q36">
        <f>IF(E$8=0,0,ROUND(Q35-(E36-AB36),2))</f>
        <v>#NAME?</v>
      </c>
      <c t="str" s="89" r="R36">
        <f>IF(F$8=0,0,ROUND(R35-(F36-AC36),2))</f>
        <v>#NAME?</v>
      </c>
      <c t="str" s="89" r="S36">
        <f>IF(G$8=0,0,ROUND(S35-(G36-AD36),2))</f>
        <v>#NAME?</v>
      </c>
      <c t="str" s="89" r="T36">
        <f>IF(H$8=0,0,ROUND(T35-(H36-AE36),2))</f>
        <v>#NAME?</v>
      </c>
      <c t="str" s="89" r="U36">
        <f>IF(I$8=0,0,ROUND(U35-(I36-AF36),2))</f>
        <v>#NAME?</v>
      </c>
      <c t="str" s="89" r="V36">
        <f>IF(J$8=0,0,ROUND(V35-(J36-AG36),2))</f>
        <v> -  </v>
      </c>
      <c t="str" s="89" r="W36">
        <f>IF(K$8=0,0,ROUND(W35-(K36-AH36),2))</f>
        <v> -  </v>
      </c>
      <c t="str" s="89" r="X36">
        <f>IF(L$8=0,0,ROUND(X35-(L36-AI36),2))</f>
        <v> -  </v>
      </c>
      <c t="str" s="89" r="Y36">
        <f>IF(M$8=0,0,ROUND(Y35-(M36-AJ36),2))</f>
        <v> -  </v>
      </c>
      <c t="str" s="89" r="Z36">
        <f>IF(N$8=0,0,ROUND(Z35-(N36-AK36),2))</f>
        <v> -  </v>
      </c>
      <c s="92" r="AA36"/>
      <c t="str" s="89" r="AB36">
        <f>ROUND(Q35*E$9/12,2)</f>
        <v>#NAME?</v>
      </c>
      <c t="str" s="89" r="AC36">
        <f>ROUND(R35*F$9/12,2)</f>
        <v>#NAME?</v>
      </c>
      <c t="str" s="89" r="AD36">
        <f>ROUND(S35*G$9/12,2)</f>
        <v>#NAME?</v>
      </c>
      <c t="str" s="89" r="AE36">
        <f>ROUND(T35*H$9/12,2)</f>
        <v>#NAME?</v>
      </c>
      <c t="str" s="89" r="AF36">
        <f>ROUND(U35*I$9/12,2)</f>
        <v>#NAME?</v>
      </c>
      <c t="str" s="89" r="AG36">
        <f>ROUND(V35*J$9/12,2)</f>
        <v> -  </v>
      </c>
      <c t="str" s="89" r="AH36">
        <f>ROUND(W35*K$9/12,2)</f>
        <v> -  </v>
      </c>
      <c t="str" s="89" r="AI36">
        <f>ROUND(X35*L$9/12,2)</f>
        <v> -  </v>
      </c>
      <c t="str" s="89" r="AJ36">
        <f>ROUND(Y35*M$9/12,2)</f>
        <v> -  </v>
      </c>
      <c t="str" s="89" r="AK36">
        <f>ROUND(Z35*N$9/12,2)</f>
        <v> -  </v>
      </c>
      <c t="str" s="89" r="AL36">
        <f>SUM(AB36:AK36)</f>
        <v>#NAME?</v>
      </c>
      <c s="93" r="AM36"/>
      <c t="str" s="89" r="AN36">
        <f>IF(Q35&gt;0,IF((Q35+AB36)&lt;E$10,Q35+AB36,E$10),0)</f>
        <v>#NAME?</v>
      </c>
      <c t="str" s="89" r="AO36">
        <f>IF(R35&gt;0,IF((R35+AC36)&lt;F$10,R35+AC36,F$10),0)</f>
        <v>#NAME?</v>
      </c>
      <c t="str" s="89" r="AP36">
        <f>IF(S35&gt;0,IF((S35+AD36)&lt;G$10,S35+AD36,G$10),0)</f>
        <v>#NAME?</v>
      </c>
      <c t="str" s="89" r="AQ36">
        <f>IF(T35&gt;0,IF((T35+AE36)&lt;H$10,T35+AE36,H$10),0)</f>
        <v>#NAME?</v>
      </c>
      <c t="str" s="89" r="AR36">
        <f>IF(U35&gt;0,IF((U35+AF36)&lt;I$10,U35+AF36,I$10),0)</f>
        <v>#NAME?</v>
      </c>
      <c t="str" s="89" r="AS36">
        <f>IF(V35&gt;0,IF((V35+AG36)&lt;J$10,V35+AG36,J$10),0)</f>
        <v> -  </v>
      </c>
      <c t="str" s="89" r="AT36">
        <f>IF(W35&gt;0,IF((W35+AH36)&lt;K$10,W35+AH36,K$10),0)</f>
        <v> -  </v>
      </c>
      <c t="str" s="89" r="AU36">
        <f>IF(X35&gt;0,IF((X35+AI36)&lt;L$10,X35+AI36,L$10),0)</f>
        <v> -  </v>
      </c>
      <c t="str" s="89" r="AV36">
        <f>IF(Y35&gt;0,IF((Y35+AJ36)&lt;M$10,Y35+AJ36,M$10),0)</f>
        <v> -  </v>
      </c>
      <c t="str" s="89" r="AW36">
        <f>IF(Z35&gt;0,IF((Z35+AK36)&lt;N$10,Z35+AK36,N$10),0)</f>
        <v> -  </v>
      </c>
      <c t="str" s="89" r="AX36">
        <f>SUM(AN36:AW36)</f>
        <v>#NAME?</v>
      </c>
      <c s="89" r="AY36"/>
      <c t="str" s="91" r="AZ36">
        <f>IF(NOT(snowball),0,IF(Q35&lt;=0,0,IF(AN36+$C36&gt;Q35+AB36,Q35+AB36-AN36,$C36)))</f>
        <v>#NAME?</v>
      </c>
      <c t="str" s="89" r="BA36">
        <f>IF(NOT(snowball),0,IF(R35&lt;=0,0,IF($C36&lt;=SUM($AZ36:AZ36),0,IF(AO36+$C36-SUM($AZ36:AZ36)&gt;R35+AC36,R35+AC36-AO36,$C36-SUM($AZ36:AZ36)))))</f>
        <v>#NAME?</v>
      </c>
      <c t="str" s="89" r="BB36">
        <f>IF(NOT(snowball),0,IF(S35&lt;=0,0,IF($C36&lt;=SUM($AZ36:BA36),0,IF(AP36+$C36-SUM($AZ36:BA36)&gt;S35+AD36,S35+AD36-AP36,$C36-SUM($AZ36:BA36)))))</f>
        <v>#NAME?</v>
      </c>
      <c t="str" s="89" r="BC36">
        <f>IF(NOT(snowball),0,IF(T35&lt;=0,0,IF($C36&lt;=SUM($AZ36:BB36),0,IF(AQ36+$C36-SUM($AZ36:BB36)&gt;T35+AE36,T35+AE36-AQ36,$C36-SUM($AZ36:BB36)))))</f>
        <v>#NAME?</v>
      </c>
      <c t="str" s="89" r="BD36">
        <f>IF(NOT(snowball),0,IF(U35&lt;=0,0,IF($C36&lt;=SUM($AZ36:BC36),0,IF(AR36+$C36-SUM($AZ36:BC36)&gt;U35+AF36,U35+AF36-AR36,$C36-SUM($AZ36:BC36)))))</f>
        <v>#NAME?</v>
      </c>
      <c t="str" s="89" r="BE36">
        <f>IF(NOT(snowball),0,IF(V35&lt;=0,0,IF($C36&lt;=SUM($AZ36:BD36),0,IF(AS36+$C36-SUM($AZ36:BD36)&gt;V35+AG36,V35+AG36-AS36,$C36-SUM($AZ36:BD36)))))</f>
        <v>#NAME?</v>
      </c>
      <c t="str" s="89" r="BF36">
        <f>IF(NOT(snowball),0,IF(W35&lt;=0,0,IF($C36&lt;=SUM($AZ36:BE36),0,IF(AT36+$C36-SUM($AZ36:BE36)&gt;W35+AH36,W35+AH36-AT36,$C36-SUM($AZ36:BE36)))))</f>
        <v>#NAME?</v>
      </c>
      <c t="str" s="89" r="BG36">
        <f>IF(NOT(snowball),0,IF(X35&lt;=0,0,IF($C36&lt;=SUM($AZ36:BF36),0,IF(AU36+$C36-SUM($AZ36:BF36)&gt;X35+AI36,X35+AI36-AU36,$C36-SUM($AZ36:BF36)))))</f>
        <v>#NAME?</v>
      </c>
      <c t="str" s="89" r="BH36">
        <f>IF(NOT(snowball),0,IF(Y35&lt;=0,0,IF($C36&lt;=SUM($AZ36:BG36),0,IF(AV36+$C36-SUM($AZ36:BG36)&gt;Y35+AJ36,Y35+AJ36-AV36,$C36-SUM($AZ36:BG36)))))</f>
        <v>#NAME?</v>
      </c>
      <c t="str" s="89" r="BI36">
        <f>IF(NOT(snowball),0,IF(Z35&lt;=0,0,IF($C36&lt;=SUM($AZ36:BH36),0,IF(AW36+$C36-SUM($AZ36:BH36)&gt;Z35+AK36,Z35+AK36-AW36,$C36-SUM($AZ36:BH36)))))</f>
        <v>#NAME?</v>
      </c>
    </row>
    <row customHeight="1" r="37" ht="10.5">
      <c t="str" s="85" r="A37">
        <f>IF(SUM(Q36:Z36)&lt;=0,"",A36+1)</f>
        <v>#NAME?</v>
      </c>
      <c t="str" s="86" r="B37">
        <f>IF(A37="",NA(),DATE(YEAR(B36),MONTH(B36)+1,1))</f>
        <v>#NAME?</v>
      </c>
      <c t="str" s="87" r="C37">
        <f>IF(A37="","",IF(snowball,IF(($E$5-AX37)&lt;0,0,$E$5-AX37),"n/a")+D37)</f>
        <v>#NAME?</v>
      </c>
      <c s="88" r="D37"/>
      <c t="str" s="89" r="E37">
        <f>AN37+AZ37</f>
        <v>#NAME?</v>
      </c>
      <c t="str" s="89" r="F37">
        <f>AO37+BA37</f>
        <v>#NAME?</v>
      </c>
      <c t="str" s="89" r="G37">
        <f>AP37+BB37</f>
        <v>#NAME?</v>
      </c>
      <c t="str" s="89" r="H37">
        <f>AQ37+BC37</f>
        <v>#NAME?</v>
      </c>
      <c t="str" s="89" r="I37">
        <f>AR37+BD37</f>
        <v>#NAME?</v>
      </c>
      <c t="str" s="89" r="J37">
        <f>AS37+BE37</f>
        <v>#NAME?</v>
      </c>
      <c t="str" s="89" r="K37">
        <f>AT37+BF37</f>
        <v>#NAME?</v>
      </c>
      <c t="str" s="89" r="L37">
        <f>AU37+BG37</f>
        <v>#NAME?</v>
      </c>
      <c t="str" s="89" r="M37">
        <f>AV37+BH37</f>
        <v>#NAME?</v>
      </c>
      <c t="str" s="89" r="N37">
        <f>AW37+BI37</f>
        <v>#NAME?</v>
      </c>
      <c s="90" r="O37"/>
      <c t="str" s="89" r="P37">
        <f>SUM(Q37:Z37)</f>
        <v>#NAME?</v>
      </c>
      <c t="str" s="89" r="Q37">
        <f>IF(E$8=0,0,ROUND(Q36-(E37-AB37),2))</f>
        <v>#NAME?</v>
      </c>
      <c t="str" s="89" r="R37">
        <f>IF(F$8=0,0,ROUND(R36-(F37-AC37),2))</f>
        <v>#NAME?</v>
      </c>
      <c t="str" s="89" r="S37">
        <f>IF(G$8=0,0,ROUND(S36-(G37-AD37),2))</f>
        <v>#NAME?</v>
      </c>
      <c t="str" s="89" r="T37">
        <f>IF(H$8=0,0,ROUND(T36-(H37-AE37),2))</f>
        <v>#NAME?</v>
      </c>
      <c t="str" s="89" r="U37">
        <f>IF(I$8=0,0,ROUND(U36-(I37-AF37),2))</f>
        <v>#NAME?</v>
      </c>
      <c t="str" s="89" r="V37">
        <f>IF(J$8=0,0,ROUND(V36-(J37-AG37),2))</f>
        <v> -  </v>
      </c>
      <c t="str" s="89" r="W37">
        <f>IF(K$8=0,0,ROUND(W36-(K37-AH37),2))</f>
        <v> -  </v>
      </c>
      <c t="str" s="89" r="X37">
        <f>IF(L$8=0,0,ROUND(X36-(L37-AI37),2))</f>
        <v> -  </v>
      </c>
      <c t="str" s="89" r="Y37">
        <f>IF(M$8=0,0,ROUND(Y36-(M37-AJ37),2))</f>
        <v> -  </v>
      </c>
      <c t="str" s="89" r="Z37">
        <f>IF(N$8=0,0,ROUND(Z36-(N37-AK37),2))</f>
        <v> -  </v>
      </c>
      <c s="92" r="AA37"/>
      <c t="str" s="89" r="AB37">
        <f>ROUND(Q36*E$9/12,2)</f>
        <v>#NAME?</v>
      </c>
      <c t="str" s="89" r="AC37">
        <f>ROUND(R36*F$9/12,2)</f>
        <v>#NAME?</v>
      </c>
      <c t="str" s="89" r="AD37">
        <f>ROUND(S36*G$9/12,2)</f>
        <v>#NAME?</v>
      </c>
      <c t="str" s="89" r="AE37">
        <f>ROUND(T36*H$9/12,2)</f>
        <v>#NAME?</v>
      </c>
      <c t="str" s="89" r="AF37">
        <f>ROUND(U36*I$9/12,2)</f>
        <v>#NAME?</v>
      </c>
      <c t="str" s="89" r="AG37">
        <f>ROUND(V36*J$9/12,2)</f>
        <v> -  </v>
      </c>
      <c t="str" s="89" r="AH37">
        <f>ROUND(W36*K$9/12,2)</f>
        <v> -  </v>
      </c>
      <c t="str" s="89" r="AI37">
        <f>ROUND(X36*L$9/12,2)</f>
        <v> -  </v>
      </c>
      <c t="str" s="89" r="AJ37">
        <f>ROUND(Y36*M$9/12,2)</f>
        <v> -  </v>
      </c>
      <c t="str" s="89" r="AK37">
        <f>ROUND(Z36*N$9/12,2)</f>
        <v> -  </v>
      </c>
      <c t="str" s="89" r="AL37">
        <f>SUM(AB37:AK37)</f>
        <v>#NAME?</v>
      </c>
      <c s="93" r="AM37"/>
      <c t="str" s="89" r="AN37">
        <f>IF(Q36&gt;0,IF((Q36+AB37)&lt;E$10,Q36+AB37,E$10),0)</f>
        <v>#NAME?</v>
      </c>
      <c t="str" s="89" r="AO37">
        <f>IF(R36&gt;0,IF((R36+AC37)&lt;F$10,R36+AC37,F$10),0)</f>
        <v>#NAME?</v>
      </c>
      <c t="str" s="89" r="AP37">
        <f>IF(S36&gt;0,IF((S36+AD37)&lt;G$10,S36+AD37,G$10),0)</f>
        <v>#NAME?</v>
      </c>
      <c t="str" s="89" r="AQ37">
        <f>IF(T36&gt;0,IF((T36+AE37)&lt;H$10,T36+AE37,H$10),0)</f>
        <v>#NAME?</v>
      </c>
      <c t="str" s="89" r="AR37">
        <f>IF(U36&gt;0,IF((U36+AF37)&lt;I$10,U36+AF37,I$10),0)</f>
        <v>#NAME?</v>
      </c>
      <c t="str" s="89" r="AS37">
        <f>IF(V36&gt;0,IF((V36+AG37)&lt;J$10,V36+AG37,J$10),0)</f>
        <v> -  </v>
      </c>
      <c t="str" s="89" r="AT37">
        <f>IF(W36&gt;0,IF((W36+AH37)&lt;K$10,W36+AH37,K$10),0)</f>
        <v> -  </v>
      </c>
      <c t="str" s="89" r="AU37">
        <f>IF(X36&gt;0,IF((X36+AI37)&lt;L$10,X36+AI37,L$10),0)</f>
        <v> -  </v>
      </c>
      <c t="str" s="89" r="AV37">
        <f>IF(Y36&gt;0,IF((Y36+AJ37)&lt;M$10,Y36+AJ37,M$10),0)</f>
        <v> -  </v>
      </c>
      <c t="str" s="89" r="AW37">
        <f>IF(Z36&gt;0,IF((Z36+AK37)&lt;N$10,Z36+AK37,N$10),0)</f>
        <v> -  </v>
      </c>
      <c t="str" s="89" r="AX37">
        <f>SUM(AN37:AW37)</f>
        <v>#NAME?</v>
      </c>
      <c s="89" r="AY37"/>
      <c t="str" s="91" r="AZ37">
        <f>IF(NOT(snowball),0,IF(Q36&lt;=0,0,IF(AN37+$C37&gt;Q36+AB37,Q36+AB37-AN37,$C37)))</f>
        <v>#NAME?</v>
      </c>
      <c t="str" s="89" r="BA37">
        <f>IF(NOT(snowball),0,IF(R36&lt;=0,0,IF($C37&lt;=SUM($AZ37:AZ37),0,IF(AO37+$C37-SUM($AZ37:AZ37)&gt;R36+AC37,R36+AC37-AO37,$C37-SUM($AZ37:AZ37)))))</f>
        <v>#NAME?</v>
      </c>
      <c t="str" s="89" r="BB37">
        <f>IF(NOT(snowball),0,IF(S36&lt;=0,0,IF($C37&lt;=SUM($AZ37:BA37),0,IF(AP37+$C37-SUM($AZ37:BA37)&gt;S36+AD37,S36+AD37-AP37,$C37-SUM($AZ37:BA37)))))</f>
        <v>#NAME?</v>
      </c>
      <c t="str" s="89" r="BC37">
        <f>IF(NOT(snowball),0,IF(T36&lt;=0,0,IF($C37&lt;=SUM($AZ37:BB37),0,IF(AQ37+$C37-SUM($AZ37:BB37)&gt;T36+AE37,T36+AE37-AQ37,$C37-SUM($AZ37:BB37)))))</f>
        <v>#NAME?</v>
      </c>
      <c t="str" s="89" r="BD37">
        <f>IF(NOT(snowball),0,IF(U36&lt;=0,0,IF($C37&lt;=SUM($AZ37:BC37),0,IF(AR37+$C37-SUM($AZ37:BC37)&gt;U36+AF37,U36+AF37-AR37,$C37-SUM($AZ37:BC37)))))</f>
        <v>#NAME?</v>
      </c>
      <c t="str" s="89" r="BE37">
        <f>IF(NOT(snowball),0,IF(V36&lt;=0,0,IF($C37&lt;=SUM($AZ37:BD37),0,IF(AS37+$C37-SUM($AZ37:BD37)&gt;V36+AG37,V36+AG37-AS37,$C37-SUM($AZ37:BD37)))))</f>
        <v>#NAME?</v>
      </c>
      <c t="str" s="89" r="BF37">
        <f>IF(NOT(snowball),0,IF(W36&lt;=0,0,IF($C37&lt;=SUM($AZ37:BE37),0,IF(AT37+$C37-SUM($AZ37:BE37)&gt;W36+AH37,W36+AH37-AT37,$C37-SUM($AZ37:BE37)))))</f>
        <v>#NAME?</v>
      </c>
      <c t="str" s="89" r="BG37">
        <f>IF(NOT(snowball),0,IF(X36&lt;=0,0,IF($C37&lt;=SUM($AZ37:BF37),0,IF(AU37+$C37-SUM($AZ37:BF37)&gt;X36+AI37,X36+AI37-AU37,$C37-SUM($AZ37:BF37)))))</f>
        <v>#NAME?</v>
      </c>
      <c t="str" s="89" r="BH37">
        <f>IF(NOT(snowball),0,IF(Y36&lt;=0,0,IF($C37&lt;=SUM($AZ37:BG37),0,IF(AV37+$C37-SUM($AZ37:BG37)&gt;Y36+AJ37,Y36+AJ37-AV37,$C37-SUM($AZ37:BG37)))))</f>
        <v>#NAME?</v>
      </c>
      <c t="str" s="89" r="BI37">
        <f>IF(NOT(snowball),0,IF(Z36&lt;=0,0,IF($C37&lt;=SUM($AZ37:BH37),0,IF(AW37+$C37-SUM($AZ37:BH37)&gt;Z36+AK37,Z36+AK37-AW37,$C37-SUM($AZ37:BH37)))))</f>
        <v>#NAME?</v>
      </c>
    </row>
    <row customHeight="1" r="38" ht="10.5">
      <c t="str" s="85" r="A38">
        <f>IF(SUM(Q37:Z37)&lt;=0,"",A37+1)</f>
        <v>#NAME?</v>
      </c>
      <c t="str" s="86" r="B38">
        <f>IF(A38="",NA(),DATE(YEAR(B37),MONTH(B37)+1,1))</f>
        <v>#NAME?</v>
      </c>
      <c t="str" s="87" r="C38">
        <f>IF(A38="","",IF(snowball,IF(($E$5-AX38)&lt;0,0,$E$5-AX38),"n/a")+D38)</f>
        <v>#NAME?</v>
      </c>
      <c s="88" r="D38"/>
      <c t="str" s="89" r="E38">
        <f>AN38+AZ38</f>
        <v>#NAME?</v>
      </c>
      <c t="str" s="89" r="F38">
        <f>AO38+BA38</f>
        <v>#NAME?</v>
      </c>
      <c t="str" s="89" r="G38">
        <f>AP38+BB38</f>
        <v>#NAME?</v>
      </c>
      <c t="str" s="89" r="H38">
        <f>AQ38+BC38</f>
        <v>#NAME?</v>
      </c>
      <c t="str" s="89" r="I38">
        <f>AR38+BD38</f>
        <v>#NAME?</v>
      </c>
      <c t="str" s="89" r="J38">
        <f>AS38+BE38</f>
        <v>#NAME?</v>
      </c>
      <c t="str" s="89" r="K38">
        <f>AT38+BF38</f>
        <v>#NAME?</v>
      </c>
      <c t="str" s="89" r="L38">
        <f>AU38+BG38</f>
        <v>#NAME?</v>
      </c>
      <c t="str" s="89" r="M38">
        <f>AV38+BH38</f>
        <v>#NAME?</v>
      </c>
      <c t="str" s="89" r="N38">
        <f>AW38+BI38</f>
        <v>#NAME?</v>
      </c>
      <c s="90" r="O38"/>
      <c t="str" s="89" r="P38">
        <f>SUM(Q38:Z38)</f>
        <v>#NAME?</v>
      </c>
      <c t="str" s="89" r="Q38">
        <f>IF(E$8=0,0,ROUND(Q37-(E38-AB38),2))</f>
        <v>#NAME?</v>
      </c>
      <c t="str" s="89" r="R38">
        <f>IF(F$8=0,0,ROUND(R37-(F38-AC38),2))</f>
        <v>#NAME?</v>
      </c>
      <c t="str" s="89" r="S38">
        <f>IF(G$8=0,0,ROUND(S37-(G38-AD38),2))</f>
        <v>#NAME?</v>
      </c>
      <c t="str" s="89" r="T38">
        <f>IF(H$8=0,0,ROUND(T37-(H38-AE38),2))</f>
        <v>#NAME?</v>
      </c>
      <c t="str" s="89" r="U38">
        <f>IF(I$8=0,0,ROUND(U37-(I38-AF38),2))</f>
        <v>#NAME?</v>
      </c>
      <c t="str" s="89" r="V38">
        <f>IF(J$8=0,0,ROUND(V37-(J38-AG38),2))</f>
        <v> -  </v>
      </c>
      <c t="str" s="89" r="W38">
        <f>IF(K$8=0,0,ROUND(W37-(K38-AH38),2))</f>
        <v> -  </v>
      </c>
      <c t="str" s="89" r="X38">
        <f>IF(L$8=0,0,ROUND(X37-(L38-AI38),2))</f>
        <v> -  </v>
      </c>
      <c t="str" s="89" r="Y38">
        <f>IF(M$8=0,0,ROUND(Y37-(M38-AJ38),2))</f>
        <v> -  </v>
      </c>
      <c t="str" s="89" r="Z38">
        <f>IF(N$8=0,0,ROUND(Z37-(N38-AK38),2))</f>
        <v> -  </v>
      </c>
      <c s="92" r="AA38"/>
      <c t="str" s="89" r="AB38">
        <f>ROUND(Q37*E$9/12,2)</f>
        <v>#NAME?</v>
      </c>
      <c t="str" s="89" r="AC38">
        <f>ROUND(R37*F$9/12,2)</f>
        <v>#NAME?</v>
      </c>
      <c t="str" s="89" r="AD38">
        <f>ROUND(S37*G$9/12,2)</f>
        <v>#NAME?</v>
      </c>
      <c t="str" s="89" r="AE38">
        <f>ROUND(T37*H$9/12,2)</f>
        <v>#NAME?</v>
      </c>
      <c t="str" s="89" r="AF38">
        <f>ROUND(U37*I$9/12,2)</f>
        <v>#NAME?</v>
      </c>
      <c t="str" s="89" r="AG38">
        <f>ROUND(V37*J$9/12,2)</f>
        <v> -  </v>
      </c>
      <c t="str" s="89" r="AH38">
        <f>ROUND(W37*K$9/12,2)</f>
        <v> -  </v>
      </c>
      <c t="str" s="89" r="AI38">
        <f>ROUND(X37*L$9/12,2)</f>
        <v> -  </v>
      </c>
      <c t="str" s="89" r="AJ38">
        <f>ROUND(Y37*M$9/12,2)</f>
        <v> -  </v>
      </c>
      <c t="str" s="89" r="AK38">
        <f>ROUND(Z37*N$9/12,2)</f>
        <v> -  </v>
      </c>
      <c t="str" s="89" r="AL38">
        <f>SUM(AB38:AK38)</f>
        <v>#NAME?</v>
      </c>
      <c s="93" r="AM38"/>
      <c t="str" s="89" r="AN38">
        <f>IF(Q37&gt;0,IF((Q37+AB38)&lt;E$10,Q37+AB38,E$10),0)</f>
        <v>#NAME?</v>
      </c>
      <c t="str" s="89" r="AO38">
        <f>IF(R37&gt;0,IF((R37+AC38)&lt;F$10,R37+AC38,F$10),0)</f>
        <v>#NAME?</v>
      </c>
      <c t="str" s="89" r="AP38">
        <f>IF(S37&gt;0,IF((S37+AD38)&lt;G$10,S37+AD38,G$10),0)</f>
        <v>#NAME?</v>
      </c>
      <c t="str" s="89" r="AQ38">
        <f>IF(T37&gt;0,IF((T37+AE38)&lt;H$10,T37+AE38,H$10),0)</f>
        <v>#NAME?</v>
      </c>
      <c t="str" s="89" r="AR38">
        <f>IF(U37&gt;0,IF((U37+AF38)&lt;I$10,U37+AF38,I$10),0)</f>
        <v>#NAME?</v>
      </c>
      <c t="str" s="89" r="AS38">
        <f>IF(V37&gt;0,IF((V37+AG38)&lt;J$10,V37+AG38,J$10),0)</f>
        <v> -  </v>
      </c>
      <c t="str" s="89" r="AT38">
        <f>IF(W37&gt;0,IF((W37+AH38)&lt;K$10,W37+AH38,K$10),0)</f>
        <v> -  </v>
      </c>
      <c t="str" s="89" r="AU38">
        <f>IF(X37&gt;0,IF((X37+AI38)&lt;L$10,X37+AI38,L$10),0)</f>
        <v> -  </v>
      </c>
      <c t="str" s="89" r="AV38">
        <f>IF(Y37&gt;0,IF((Y37+AJ38)&lt;M$10,Y37+AJ38,M$10),0)</f>
        <v> -  </v>
      </c>
      <c t="str" s="89" r="AW38">
        <f>IF(Z37&gt;0,IF((Z37+AK38)&lt;N$10,Z37+AK38,N$10),0)</f>
        <v> -  </v>
      </c>
      <c t="str" s="89" r="AX38">
        <f>SUM(AN38:AW38)</f>
        <v>#NAME?</v>
      </c>
      <c s="89" r="AY38"/>
      <c t="str" s="91" r="AZ38">
        <f>IF(NOT(snowball),0,IF(Q37&lt;=0,0,IF(AN38+$C38&gt;Q37+AB38,Q37+AB38-AN38,$C38)))</f>
        <v>#NAME?</v>
      </c>
      <c t="str" s="89" r="BA38">
        <f>IF(NOT(snowball),0,IF(R37&lt;=0,0,IF($C38&lt;=SUM($AZ38:AZ38),0,IF(AO38+$C38-SUM($AZ38:AZ38)&gt;R37+AC38,R37+AC38-AO38,$C38-SUM($AZ38:AZ38)))))</f>
        <v>#NAME?</v>
      </c>
      <c t="str" s="89" r="BB38">
        <f>IF(NOT(snowball),0,IF(S37&lt;=0,0,IF($C38&lt;=SUM($AZ38:BA38),0,IF(AP38+$C38-SUM($AZ38:BA38)&gt;S37+AD38,S37+AD38-AP38,$C38-SUM($AZ38:BA38)))))</f>
        <v>#NAME?</v>
      </c>
      <c t="str" s="89" r="BC38">
        <f>IF(NOT(snowball),0,IF(T37&lt;=0,0,IF($C38&lt;=SUM($AZ38:BB38),0,IF(AQ38+$C38-SUM($AZ38:BB38)&gt;T37+AE38,T37+AE38-AQ38,$C38-SUM($AZ38:BB38)))))</f>
        <v>#NAME?</v>
      </c>
      <c t="str" s="89" r="BD38">
        <f>IF(NOT(snowball),0,IF(U37&lt;=0,0,IF($C38&lt;=SUM($AZ38:BC38),0,IF(AR38+$C38-SUM($AZ38:BC38)&gt;U37+AF38,U37+AF38-AR38,$C38-SUM($AZ38:BC38)))))</f>
        <v>#NAME?</v>
      </c>
      <c t="str" s="89" r="BE38">
        <f>IF(NOT(snowball),0,IF(V37&lt;=0,0,IF($C38&lt;=SUM($AZ38:BD38),0,IF(AS38+$C38-SUM($AZ38:BD38)&gt;V37+AG38,V37+AG38-AS38,$C38-SUM($AZ38:BD38)))))</f>
        <v>#NAME?</v>
      </c>
      <c t="str" s="89" r="BF38">
        <f>IF(NOT(snowball),0,IF(W37&lt;=0,0,IF($C38&lt;=SUM($AZ38:BE38),0,IF(AT38+$C38-SUM($AZ38:BE38)&gt;W37+AH38,W37+AH38-AT38,$C38-SUM($AZ38:BE38)))))</f>
        <v>#NAME?</v>
      </c>
      <c t="str" s="89" r="BG38">
        <f>IF(NOT(snowball),0,IF(X37&lt;=0,0,IF($C38&lt;=SUM($AZ38:BF38),0,IF(AU38+$C38-SUM($AZ38:BF38)&gt;X37+AI38,X37+AI38-AU38,$C38-SUM($AZ38:BF38)))))</f>
        <v>#NAME?</v>
      </c>
      <c t="str" s="89" r="BH38">
        <f>IF(NOT(snowball),0,IF(Y37&lt;=0,0,IF($C38&lt;=SUM($AZ38:BG38),0,IF(AV38+$C38-SUM($AZ38:BG38)&gt;Y37+AJ38,Y37+AJ38-AV38,$C38-SUM($AZ38:BG38)))))</f>
        <v>#NAME?</v>
      </c>
      <c t="str" s="89" r="BI38">
        <f>IF(NOT(snowball),0,IF(Z37&lt;=0,0,IF($C38&lt;=SUM($AZ38:BH38),0,IF(AW38+$C38-SUM($AZ38:BH38)&gt;Z37+AK38,Z37+AK38-AW38,$C38-SUM($AZ38:BH38)))))</f>
        <v>#NAME?</v>
      </c>
    </row>
    <row customHeight="1" r="39" ht="10.5">
      <c t="str" s="85" r="A39">
        <f>IF(SUM(Q38:Z38)&lt;=0,"",A38+1)</f>
        <v>#NAME?</v>
      </c>
      <c t="str" s="86" r="B39">
        <f>IF(A39="",NA(),DATE(YEAR(B38),MONTH(B38)+1,1))</f>
        <v>#NAME?</v>
      </c>
      <c t="str" s="87" r="C39">
        <f>IF(A39="","",IF(snowball,IF(($E$5-AX39)&lt;0,0,$E$5-AX39),"n/a")+D39)</f>
        <v>#NAME?</v>
      </c>
      <c s="88" r="D39"/>
      <c t="str" s="89" r="E39">
        <f>AN39+AZ39</f>
        <v>#NAME?</v>
      </c>
      <c t="str" s="89" r="F39">
        <f>AO39+BA39</f>
        <v>#NAME?</v>
      </c>
      <c t="str" s="89" r="G39">
        <f>AP39+BB39</f>
        <v>#NAME?</v>
      </c>
      <c t="str" s="89" r="H39">
        <f>AQ39+BC39</f>
        <v>#NAME?</v>
      </c>
      <c t="str" s="89" r="I39">
        <f>AR39+BD39</f>
        <v>#NAME?</v>
      </c>
      <c t="str" s="89" r="J39">
        <f>AS39+BE39</f>
        <v>#NAME?</v>
      </c>
      <c t="str" s="89" r="K39">
        <f>AT39+BF39</f>
        <v>#NAME?</v>
      </c>
      <c t="str" s="89" r="L39">
        <f>AU39+BG39</f>
        <v>#NAME?</v>
      </c>
      <c t="str" s="89" r="M39">
        <f>AV39+BH39</f>
        <v>#NAME?</v>
      </c>
      <c t="str" s="89" r="N39">
        <f>AW39+BI39</f>
        <v>#NAME?</v>
      </c>
      <c s="90" r="O39"/>
      <c t="str" s="89" r="P39">
        <f>SUM(Q39:Z39)</f>
        <v>#NAME?</v>
      </c>
      <c t="str" s="89" r="Q39">
        <f>IF(E$8=0,0,ROUND(Q38-(E39-AB39),2))</f>
        <v>#NAME?</v>
      </c>
      <c t="str" s="89" r="R39">
        <f>IF(F$8=0,0,ROUND(R38-(F39-AC39),2))</f>
        <v>#NAME?</v>
      </c>
      <c t="str" s="89" r="S39">
        <f>IF(G$8=0,0,ROUND(S38-(G39-AD39),2))</f>
        <v>#NAME?</v>
      </c>
      <c t="str" s="89" r="T39">
        <f>IF(H$8=0,0,ROUND(T38-(H39-AE39),2))</f>
        <v>#NAME?</v>
      </c>
      <c t="str" s="89" r="U39">
        <f>IF(I$8=0,0,ROUND(U38-(I39-AF39),2))</f>
        <v>#NAME?</v>
      </c>
      <c t="str" s="89" r="V39">
        <f>IF(J$8=0,0,ROUND(V38-(J39-AG39),2))</f>
        <v> -  </v>
      </c>
      <c t="str" s="89" r="W39">
        <f>IF(K$8=0,0,ROUND(W38-(K39-AH39),2))</f>
        <v> -  </v>
      </c>
      <c t="str" s="89" r="X39">
        <f>IF(L$8=0,0,ROUND(X38-(L39-AI39),2))</f>
        <v> -  </v>
      </c>
      <c t="str" s="89" r="Y39">
        <f>IF(M$8=0,0,ROUND(Y38-(M39-AJ39),2))</f>
        <v> -  </v>
      </c>
      <c t="str" s="89" r="Z39">
        <f>IF(N$8=0,0,ROUND(Z38-(N39-AK39),2))</f>
        <v> -  </v>
      </c>
      <c s="92" r="AA39"/>
      <c t="str" s="89" r="AB39">
        <f>ROUND(Q38*E$9/12,2)</f>
        <v>#NAME?</v>
      </c>
      <c t="str" s="89" r="AC39">
        <f>ROUND(R38*F$9/12,2)</f>
        <v>#NAME?</v>
      </c>
      <c t="str" s="89" r="AD39">
        <f>ROUND(S38*G$9/12,2)</f>
        <v>#NAME?</v>
      </c>
      <c t="str" s="89" r="AE39">
        <f>ROUND(T38*H$9/12,2)</f>
        <v>#NAME?</v>
      </c>
      <c t="str" s="89" r="AF39">
        <f>ROUND(U38*I$9/12,2)</f>
        <v>#NAME?</v>
      </c>
      <c t="str" s="89" r="AG39">
        <f>ROUND(V38*J$9/12,2)</f>
        <v> -  </v>
      </c>
      <c t="str" s="89" r="AH39">
        <f>ROUND(W38*K$9/12,2)</f>
        <v> -  </v>
      </c>
      <c t="str" s="89" r="AI39">
        <f>ROUND(X38*L$9/12,2)</f>
        <v> -  </v>
      </c>
      <c t="str" s="89" r="AJ39">
        <f>ROUND(Y38*M$9/12,2)</f>
        <v> -  </v>
      </c>
      <c t="str" s="89" r="AK39">
        <f>ROUND(Z38*N$9/12,2)</f>
        <v> -  </v>
      </c>
      <c t="str" s="89" r="AL39">
        <f>SUM(AB39:AK39)</f>
        <v>#NAME?</v>
      </c>
      <c s="93" r="AM39"/>
      <c t="str" s="89" r="AN39">
        <f>IF(Q38&gt;0,IF((Q38+AB39)&lt;E$10,Q38+AB39,E$10),0)</f>
        <v>#NAME?</v>
      </c>
      <c t="str" s="89" r="AO39">
        <f>IF(R38&gt;0,IF((R38+AC39)&lt;F$10,R38+AC39,F$10),0)</f>
        <v>#NAME?</v>
      </c>
      <c t="str" s="89" r="AP39">
        <f>IF(S38&gt;0,IF((S38+AD39)&lt;G$10,S38+AD39,G$10),0)</f>
        <v>#NAME?</v>
      </c>
      <c t="str" s="89" r="AQ39">
        <f>IF(T38&gt;0,IF((T38+AE39)&lt;H$10,T38+AE39,H$10),0)</f>
        <v>#NAME?</v>
      </c>
      <c t="str" s="89" r="AR39">
        <f>IF(U38&gt;0,IF((U38+AF39)&lt;I$10,U38+AF39,I$10),0)</f>
        <v>#NAME?</v>
      </c>
      <c t="str" s="89" r="AS39">
        <f>IF(V38&gt;0,IF((V38+AG39)&lt;J$10,V38+AG39,J$10),0)</f>
        <v> -  </v>
      </c>
      <c t="str" s="89" r="AT39">
        <f>IF(W38&gt;0,IF((W38+AH39)&lt;K$10,W38+AH39,K$10),0)</f>
        <v> -  </v>
      </c>
      <c t="str" s="89" r="AU39">
        <f>IF(X38&gt;0,IF((X38+AI39)&lt;L$10,X38+AI39,L$10),0)</f>
        <v> -  </v>
      </c>
      <c t="str" s="89" r="AV39">
        <f>IF(Y38&gt;0,IF((Y38+AJ39)&lt;M$10,Y38+AJ39,M$10),0)</f>
        <v> -  </v>
      </c>
      <c t="str" s="89" r="AW39">
        <f>IF(Z38&gt;0,IF((Z38+AK39)&lt;N$10,Z38+AK39,N$10),0)</f>
        <v> -  </v>
      </c>
      <c t="str" s="89" r="AX39">
        <f>SUM(AN39:AW39)</f>
        <v>#NAME?</v>
      </c>
      <c s="89" r="AY39"/>
      <c t="str" s="91" r="AZ39">
        <f>IF(NOT(snowball),0,IF(Q38&lt;=0,0,IF(AN39+$C39&gt;Q38+AB39,Q38+AB39-AN39,$C39)))</f>
        <v>#NAME?</v>
      </c>
      <c t="str" s="89" r="BA39">
        <f>IF(NOT(snowball),0,IF(R38&lt;=0,0,IF($C39&lt;=SUM($AZ39:AZ39),0,IF(AO39+$C39-SUM($AZ39:AZ39)&gt;R38+AC39,R38+AC39-AO39,$C39-SUM($AZ39:AZ39)))))</f>
        <v>#NAME?</v>
      </c>
      <c t="str" s="89" r="BB39">
        <f>IF(NOT(snowball),0,IF(S38&lt;=0,0,IF($C39&lt;=SUM($AZ39:BA39),0,IF(AP39+$C39-SUM($AZ39:BA39)&gt;S38+AD39,S38+AD39-AP39,$C39-SUM($AZ39:BA39)))))</f>
        <v>#NAME?</v>
      </c>
      <c t="str" s="89" r="BC39">
        <f>IF(NOT(snowball),0,IF(T38&lt;=0,0,IF($C39&lt;=SUM($AZ39:BB39),0,IF(AQ39+$C39-SUM($AZ39:BB39)&gt;T38+AE39,T38+AE39-AQ39,$C39-SUM($AZ39:BB39)))))</f>
        <v>#NAME?</v>
      </c>
      <c t="str" s="89" r="BD39">
        <f>IF(NOT(snowball),0,IF(U38&lt;=0,0,IF($C39&lt;=SUM($AZ39:BC39),0,IF(AR39+$C39-SUM($AZ39:BC39)&gt;U38+AF39,U38+AF39-AR39,$C39-SUM($AZ39:BC39)))))</f>
        <v>#NAME?</v>
      </c>
      <c t="str" s="89" r="BE39">
        <f>IF(NOT(snowball),0,IF(V38&lt;=0,0,IF($C39&lt;=SUM($AZ39:BD39),0,IF(AS39+$C39-SUM($AZ39:BD39)&gt;V38+AG39,V38+AG39-AS39,$C39-SUM($AZ39:BD39)))))</f>
        <v>#NAME?</v>
      </c>
      <c t="str" s="89" r="BF39">
        <f>IF(NOT(snowball),0,IF(W38&lt;=0,0,IF($C39&lt;=SUM($AZ39:BE39),0,IF(AT39+$C39-SUM($AZ39:BE39)&gt;W38+AH39,W38+AH39-AT39,$C39-SUM($AZ39:BE39)))))</f>
        <v>#NAME?</v>
      </c>
      <c t="str" s="89" r="BG39">
        <f>IF(NOT(snowball),0,IF(X38&lt;=0,0,IF($C39&lt;=SUM($AZ39:BF39),0,IF(AU39+$C39-SUM($AZ39:BF39)&gt;X38+AI39,X38+AI39-AU39,$C39-SUM($AZ39:BF39)))))</f>
        <v>#NAME?</v>
      </c>
      <c t="str" s="89" r="BH39">
        <f>IF(NOT(snowball),0,IF(Y38&lt;=0,0,IF($C39&lt;=SUM($AZ39:BG39),0,IF(AV39+$C39-SUM($AZ39:BG39)&gt;Y38+AJ39,Y38+AJ39-AV39,$C39-SUM($AZ39:BG39)))))</f>
        <v>#NAME?</v>
      </c>
      <c t="str" s="89" r="BI39">
        <f>IF(NOT(snowball),0,IF(Z38&lt;=0,0,IF($C39&lt;=SUM($AZ39:BH39),0,IF(AW39+$C39-SUM($AZ39:BH39)&gt;Z38+AK39,Z38+AK39-AW39,$C39-SUM($AZ39:BH39)))))</f>
        <v>#NAME?</v>
      </c>
    </row>
    <row customHeight="1" r="40" ht="10.5">
      <c t="str" s="85" r="A40">
        <f>IF(SUM(Q39:Z39)&lt;=0,"",A39+1)</f>
        <v>#NAME?</v>
      </c>
      <c t="str" s="86" r="B40">
        <f>IF(A40="",NA(),DATE(YEAR(B39),MONTH(B39)+1,1))</f>
        <v>#NAME?</v>
      </c>
      <c t="str" s="87" r="C40">
        <f>IF(A40="","",IF(snowball,IF(($E$5-AX40)&lt;0,0,$E$5-AX40),"n/a")+D40)</f>
        <v>#NAME?</v>
      </c>
      <c s="88" r="D40"/>
      <c t="str" s="89" r="E40">
        <f>AN40+AZ40</f>
        <v>#NAME?</v>
      </c>
      <c t="str" s="89" r="F40">
        <f>AO40+BA40</f>
        <v>#NAME?</v>
      </c>
      <c t="str" s="89" r="G40">
        <f>AP40+BB40</f>
        <v>#NAME?</v>
      </c>
      <c t="str" s="89" r="H40">
        <f>AQ40+BC40</f>
        <v>#NAME?</v>
      </c>
      <c t="str" s="89" r="I40">
        <f>AR40+BD40</f>
        <v>#NAME?</v>
      </c>
      <c t="str" s="89" r="J40">
        <f>AS40+BE40</f>
        <v>#NAME?</v>
      </c>
      <c t="str" s="89" r="K40">
        <f>AT40+BF40</f>
        <v>#NAME?</v>
      </c>
      <c t="str" s="89" r="L40">
        <f>AU40+BG40</f>
        <v>#NAME?</v>
      </c>
      <c t="str" s="89" r="M40">
        <f>AV40+BH40</f>
        <v>#NAME?</v>
      </c>
      <c t="str" s="89" r="N40">
        <f>AW40+BI40</f>
        <v>#NAME?</v>
      </c>
      <c s="90" r="O40"/>
      <c t="str" s="89" r="P40">
        <f>SUM(Q40:Z40)</f>
        <v>#NAME?</v>
      </c>
      <c t="str" s="89" r="Q40">
        <f>IF(E$8=0,0,ROUND(Q39-(E40-AB40),2))</f>
        <v>#NAME?</v>
      </c>
      <c t="str" s="89" r="R40">
        <f>IF(F$8=0,0,ROUND(R39-(F40-AC40),2))</f>
        <v>#NAME?</v>
      </c>
      <c t="str" s="89" r="S40">
        <f>IF(G$8=0,0,ROUND(S39-(G40-AD40),2))</f>
        <v>#NAME?</v>
      </c>
      <c t="str" s="89" r="T40">
        <f>IF(H$8=0,0,ROUND(T39-(H40-AE40),2))</f>
        <v>#NAME?</v>
      </c>
      <c t="str" s="89" r="U40">
        <f>IF(I$8=0,0,ROUND(U39-(I40-AF40),2))</f>
        <v>#NAME?</v>
      </c>
      <c t="str" s="89" r="V40">
        <f>IF(J$8=0,0,ROUND(V39-(J40-AG40),2))</f>
        <v> -  </v>
      </c>
      <c t="str" s="89" r="W40">
        <f>IF(K$8=0,0,ROUND(W39-(K40-AH40),2))</f>
        <v> -  </v>
      </c>
      <c t="str" s="89" r="X40">
        <f>IF(L$8=0,0,ROUND(X39-(L40-AI40),2))</f>
        <v> -  </v>
      </c>
      <c t="str" s="89" r="Y40">
        <f>IF(M$8=0,0,ROUND(Y39-(M40-AJ40),2))</f>
        <v> -  </v>
      </c>
      <c t="str" s="89" r="Z40">
        <f>IF(N$8=0,0,ROUND(Z39-(N40-AK40),2))</f>
        <v> -  </v>
      </c>
      <c s="92" r="AA40"/>
      <c t="str" s="89" r="AB40">
        <f>ROUND(Q39*E$9/12,2)</f>
        <v>#NAME?</v>
      </c>
      <c t="str" s="89" r="AC40">
        <f>ROUND(R39*F$9/12,2)</f>
        <v>#NAME?</v>
      </c>
      <c t="str" s="89" r="AD40">
        <f>ROUND(S39*G$9/12,2)</f>
        <v>#NAME?</v>
      </c>
      <c t="str" s="89" r="AE40">
        <f>ROUND(T39*H$9/12,2)</f>
        <v>#NAME?</v>
      </c>
      <c t="str" s="89" r="AF40">
        <f>ROUND(U39*I$9/12,2)</f>
        <v>#NAME?</v>
      </c>
      <c t="str" s="89" r="AG40">
        <f>ROUND(V39*J$9/12,2)</f>
        <v> -  </v>
      </c>
      <c t="str" s="89" r="AH40">
        <f>ROUND(W39*K$9/12,2)</f>
        <v> -  </v>
      </c>
      <c t="str" s="89" r="AI40">
        <f>ROUND(X39*L$9/12,2)</f>
        <v> -  </v>
      </c>
      <c t="str" s="89" r="AJ40">
        <f>ROUND(Y39*M$9/12,2)</f>
        <v> -  </v>
      </c>
      <c t="str" s="89" r="AK40">
        <f>ROUND(Z39*N$9/12,2)</f>
        <v> -  </v>
      </c>
      <c t="str" s="89" r="AL40">
        <f>SUM(AB40:AK40)</f>
        <v>#NAME?</v>
      </c>
      <c s="93" r="AM40"/>
      <c t="str" s="89" r="AN40">
        <f>IF(Q39&gt;0,IF((Q39+AB40)&lt;E$10,Q39+AB40,E$10),0)</f>
        <v>#NAME?</v>
      </c>
      <c t="str" s="89" r="AO40">
        <f>IF(R39&gt;0,IF((R39+AC40)&lt;F$10,R39+AC40,F$10),0)</f>
        <v>#NAME?</v>
      </c>
      <c t="str" s="89" r="AP40">
        <f>IF(S39&gt;0,IF((S39+AD40)&lt;G$10,S39+AD40,G$10),0)</f>
        <v>#NAME?</v>
      </c>
      <c t="str" s="89" r="AQ40">
        <f>IF(T39&gt;0,IF((T39+AE40)&lt;H$10,T39+AE40,H$10),0)</f>
        <v>#NAME?</v>
      </c>
      <c t="str" s="89" r="AR40">
        <f>IF(U39&gt;0,IF((U39+AF40)&lt;I$10,U39+AF40,I$10),0)</f>
        <v>#NAME?</v>
      </c>
      <c t="str" s="89" r="AS40">
        <f>IF(V39&gt;0,IF((V39+AG40)&lt;J$10,V39+AG40,J$10),0)</f>
        <v> -  </v>
      </c>
      <c t="str" s="89" r="AT40">
        <f>IF(W39&gt;0,IF((W39+AH40)&lt;K$10,W39+AH40,K$10),0)</f>
        <v> -  </v>
      </c>
      <c t="str" s="89" r="AU40">
        <f>IF(X39&gt;0,IF((X39+AI40)&lt;L$10,X39+AI40,L$10),0)</f>
        <v> -  </v>
      </c>
      <c t="str" s="89" r="AV40">
        <f>IF(Y39&gt;0,IF((Y39+AJ40)&lt;M$10,Y39+AJ40,M$10),0)</f>
        <v> -  </v>
      </c>
      <c t="str" s="89" r="AW40">
        <f>IF(Z39&gt;0,IF((Z39+AK40)&lt;N$10,Z39+AK40,N$10),0)</f>
        <v> -  </v>
      </c>
      <c t="str" s="89" r="AX40">
        <f>SUM(AN40:AW40)</f>
        <v>#NAME?</v>
      </c>
      <c s="89" r="AY40"/>
      <c t="str" s="91" r="AZ40">
        <f>IF(NOT(snowball),0,IF(Q39&lt;=0,0,IF(AN40+$C40&gt;Q39+AB40,Q39+AB40-AN40,$C40)))</f>
        <v>#NAME?</v>
      </c>
      <c t="str" s="89" r="BA40">
        <f>IF(NOT(snowball),0,IF(R39&lt;=0,0,IF($C40&lt;=SUM($AZ40:AZ40),0,IF(AO40+$C40-SUM($AZ40:AZ40)&gt;R39+AC40,R39+AC40-AO40,$C40-SUM($AZ40:AZ40)))))</f>
        <v>#NAME?</v>
      </c>
      <c t="str" s="89" r="BB40">
        <f>IF(NOT(snowball),0,IF(S39&lt;=0,0,IF($C40&lt;=SUM($AZ40:BA40),0,IF(AP40+$C40-SUM($AZ40:BA40)&gt;S39+AD40,S39+AD40-AP40,$C40-SUM($AZ40:BA40)))))</f>
        <v>#NAME?</v>
      </c>
      <c t="str" s="89" r="BC40">
        <f>IF(NOT(snowball),0,IF(T39&lt;=0,0,IF($C40&lt;=SUM($AZ40:BB40),0,IF(AQ40+$C40-SUM($AZ40:BB40)&gt;T39+AE40,T39+AE40-AQ40,$C40-SUM($AZ40:BB40)))))</f>
        <v>#NAME?</v>
      </c>
      <c t="str" s="89" r="BD40">
        <f>IF(NOT(snowball),0,IF(U39&lt;=0,0,IF($C40&lt;=SUM($AZ40:BC40),0,IF(AR40+$C40-SUM($AZ40:BC40)&gt;U39+AF40,U39+AF40-AR40,$C40-SUM($AZ40:BC40)))))</f>
        <v>#NAME?</v>
      </c>
      <c t="str" s="89" r="BE40">
        <f>IF(NOT(snowball),0,IF(V39&lt;=0,0,IF($C40&lt;=SUM($AZ40:BD40),0,IF(AS40+$C40-SUM($AZ40:BD40)&gt;V39+AG40,V39+AG40-AS40,$C40-SUM($AZ40:BD40)))))</f>
        <v>#NAME?</v>
      </c>
      <c t="str" s="89" r="BF40">
        <f>IF(NOT(snowball),0,IF(W39&lt;=0,0,IF($C40&lt;=SUM($AZ40:BE40),0,IF(AT40+$C40-SUM($AZ40:BE40)&gt;W39+AH40,W39+AH40-AT40,$C40-SUM($AZ40:BE40)))))</f>
        <v>#NAME?</v>
      </c>
      <c t="str" s="89" r="BG40">
        <f>IF(NOT(snowball),0,IF(X39&lt;=0,0,IF($C40&lt;=SUM($AZ40:BF40),0,IF(AU40+$C40-SUM($AZ40:BF40)&gt;X39+AI40,X39+AI40-AU40,$C40-SUM($AZ40:BF40)))))</f>
        <v>#NAME?</v>
      </c>
      <c t="str" s="89" r="BH40">
        <f>IF(NOT(snowball),0,IF(Y39&lt;=0,0,IF($C40&lt;=SUM($AZ40:BG40),0,IF(AV40+$C40-SUM($AZ40:BG40)&gt;Y39+AJ40,Y39+AJ40-AV40,$C40-SUM($AZ40:BG40)))))</f>
        <v>#NAME?</v>
      </c>
      <c t="str" s="89" r="BI40">
        <f>IF(NOT(snowball),0,IF(Z39&lt;=0,0,IF($C40&lt;=SUM($AZ40:BH40),0,IF(AW40+$C40-SUM($AZ40:BH40)&gt;Z39+AK40,Z39+AK40-AW40,$C40-SUM($AZ40:BH40)))))</f>
        <v>#NAME?</v>
      </c>
    </row>
    <row customHeight="1" r="41" ht="10.5">
      <c t="str" s="85" r="A41">
        <f>IF(SUM(Q40:Z40)&lt;=0,"",A40+1)</f>
        <v>#NAME?</v>
      </c>
      <c t="str" s="86" r="B41">
        <f>IF(A41="",NA(),DATE(YEAR(B40),MONTH(B40)+1,1))</f>
        <v>#NAME?</v>
      </c>
      <c t="str" s="87" r="C41">
        <f>IF(A41="","",IF(snowball,IF(($E$5-AX41)&lt;0,0,$E$5-AX41),"n/a")+D41)</f>
        <v>#NAME?</v>
      </c>
      <c s="88" r="D41"/>
      <c t="str" s="89" r="E41">
        <f>AN41+AZ41</f>
        <v>#NAME?</v>
      </c>
      <c t="str" s="89" r="F41">
        <f>AO41+BA41</f>
        <v>#NAME?</v>
      </c>
      <c t="str" s="89" r="G41">
        <f>AP41+BB41</f>
        <v>#NAME?</v>
      </c>
      <c t="str" s="89" r="H41">
        <f>AQ41+BC41</f>
        <v>#NAME?</v>
      </c>
      <c t="str" s="89" r="I41">
        <f>AR41+BD41</f>
        <v>#NAME?</v>
      </c>
      <c t="str" s="89" r="J41">
        <f>AS41+BE41</f>
        <v>#NAME?</v>
      </c>
      <c t="str" s="89" r="K41">
        <f>AT41+BF41</f>
        <v>#NAME?</v>
      </c>
      <c t="str" s="89" r="L41">
        <f>AU41+BG41</f>
        <v>#NAME?</v>
      </c>
      <c t="str" s="89" r="M41">
        <f>AV41+BH41</f>
        <v>#NAME?</v>
      </c>
      <c t="str" s="89" r="N41">
        <f>AW41+BI41</f>
        <v>#NAME?</v>
      </c>
      <c s="90" r="O41"/>
      <c t="str" s="89" r="P41">
        <f>SUM(Q41:Z41)</f>
        <v>#NAME?</v>
      </c>
      <c t="str" s="89" r="Q41">
        <f>IF(E$8=0,0,ROUND(Q40-(E41-AB41),2))</f>
        <v>#NAME?</v>
      </c>
      <c t="str" s="89" r="R41">
        <f>IF(F$8=0,0,ROUND(R40-(F41-AC41),2))</f>
        <v>#NAME?</v>
      </c>
      <c t="str" s="89" r="S41">
        <f>IF(G$8=0,0,ROUND(S40-(G41-AD41),2))</f>
        <v>#NAME?</v>
      </c>
      <c t="str" s="89" r="T41">
        <f>IF(H$8=0,0,ROUND(T40-(H41-AE41),2))</f>
        <v>#NAME?</v>
      </c>
      <c t="str" s="89" r="U41">
        <f>IF(I$8=0,0,ROUND(U40-(I41-AF41),2))</f>
        <v>#NAME?</v>
      </c>
      <c t="str" s="89" r="V41">
        <f>IF(J$8=0,0,ROUND(V40-(J41-AG41),2))</f>
        <v> -  </v>
      </c>
      <c t="str" s="89" r="W41">
        <f>IF(K$8=0,0,ROUND(W40-(K41-AH41),2))</f>
        <v> -  </v>
      </c>
      <c t="str" s="89" r="X41">
        <f>IF(L$8=0,0,ROUND(X40-(L41-AI41),2))</f>
        <v> -  </v>
      </c>
      <c t="str" s="89" r="Y41">
        <f>IF(M$8=0,0,ROUND(Y40-(M41-AJ41),2))</f>
        <v> -  </v>
      </c>
      <c t="str" s="89" r="Z41">
        <f>IF(N$8=0,0,ROUND(Z40-(N41-AK41),2))</f>
        <v> -  </v>
      </c>
      <c s="92" r="AA41"/>
      <c t="str" s="89" r="AB41">
        <f>ROUND(Q40*E$9/12,2)</f>
        <v>#NAME?</v>
      </c>
      <c t="str" s="89" r="AC41">
        <f>ROUND(R40*F$9/12,2)</f>
        <v>#NAME?</v>
      </c>
      <c t="str" s="89" r="AD41">
        <f>ROUND(S40*G$9/12,2)</f>
        <v>#NAME?</v>
      </c>
      <c t="str" s="89" r="AE41">
        <f>ROUND(T40*H$9/12,2)</f>
        <v>#NAME?</v>
      </c>
      <c t="str" s="89" r="AF41">
        <f>ROUND(U40*I$9/12,2)</f>
        <v>#NAME?</v>
      </c>
      <c t="str" s="89" r="AG41">
        <f>ROUND(V40*J$9/12,2)</f>
        <v> -  </v>
      </c>
      <c t="str" s="89" r="AH41">
        <f>ROUND(W40*K$9/12,2)</f>
        <v> -  </v>
      </c>
      <c t="str" s="89" r="AI41">
        <f>ROUND(X40*L$9/12,2)</f>
        <v> -  </v>
      </c>
      <c t="str" s="89" r="AJ41">
        <f>ROUND(Y40*M$9/12,2)</f>
        <v> -  </v>
      </c>
      <c t="str" s="89" r="AK41">
        <f>ROUND(Z40*N$9/12,2)</f>
        <v> -  </v>
      </c>
      <c t="str" s="89" r="AL41">
        <f>SUM(AB41:AK41)</f>
        <v>#NAME?</v>
      </c>
      <c s="93" r="AM41"/>
      <c t="str" s="89" r="AN41">
        <f>IF(Q40&gt;0,IF((Q40+AB41)&lt;E$10,Q40+AB41,E$10),0)</f>
        <v>#NAME?</v>
      </c>
      <c t="str" s="89" r="AO41">
        <f>IF(R40&gt;0,IF((R40+AC41)&lt;F$10,R40+AC41,F$10),0)</f>
        <v>#NAME?</v>
      </c>
      <c t="str" s="89" r="AP41">
        <f>IF(S40&gt;0,IF((S40+AD41)&lt;G$10,S40+AD41,G$10),0)</f>
        <v>#NAME?</v>
      </c>
      <c t="str" s="89" r="AQ41">
        <f>IF(T40&gt;0,IF((T40+AE41)&lt;H$10,T40+AE41,H$10),0)</f>
        <v>#NAME?</v>
      </c>
      <c t="str" s="89" r="AR41">
        <f>IF(U40&gt;0,IF((U40+AF41)&lt;I$10,U40+AF41,I$10),0)</f>
        <v>#NAME?</v>
      </c>
      <c t="str" s="89" r="AS41">
        <f>IF(V40&gt;0,IF((V40+AG41)&lt;J$10,V40+AG41,J$10),0)</f>
        <v> -  </v>
      </c>
      <c t="str" s="89" r="AT41">
        <f>IF(W40&gt;0,IF((W40+AH41)&lt;K$10,W40+AH41,K$10),0)</f>
        <v> -  </v>
      </c>
      <c t="str" s="89" r="AU41">
        <f>IF(X40&gt;0,IF((X40+AI41)&lt;L$10,X40+AI41,L$10),0)</f>
        <v> -  </v>
      </c>
      <c t="str" s="89" r="AV41">
        <f>IF(Y40&gt;0,IF((Y40+AJ41)&lt;M$10,Y40+AJ41,M$10),0)</f>
        <v> -  </v>
      </c>
      <c t="str" s="89" r="AW41">
        <f>IF(Z40&gt;0,IF((Z40+AK41)&lt;N$10,Z40+AK41,N$10),0)</f>
        <v> -  </v>
      </c>
      <c t="str" s="89" r="AX41">
        <f>SUM(AN41:AW41)</f>
        <v>#NAME?</v>
      </c>
      <c s="89" r="AY41"/>
      <c t="str" s="91" r="AZ41">
        <f>IF(NOT(snowball),0,IF(Q40&lt;=0,0,IF(AN41+$C41&gt;Q40+AB41,Q40+AB41-AN41,$C41)))</f>
        <v>#NAME?</v>
      </c>
      <c t="str" s="89" r="BA41">
        <f>IF(NOT(snowball),0,IF(R40&lt;=0,0,IF($C41&lt;=SUM($AZ41:AZ41),0,IF(AO41+$C41-SUM($AZ41:AZ41)&gt;R40+AC41,R40+AC41-AO41,$C41-SUM($AZ41:AZ41)))))</f>
        <v>#NAME?</v>
      </c>
      <c t="str" s="89" r="BB41">
        <f>IF(NOT(snowball),0,IF(S40&lt;=0,0,IF($C41&lt;=SUM($AZ41:BA41),0,IF(AP41+$C41-SUM($AZ41:BA41)&gt;S40+AD41,S40+AD41-AP41,$C41-SUM($AZ41:BA41)))))</f>
        <v>#NAME?</v>
      </c>
      <c t="str" s="89" r="BC41">
        <f>IF(NOT(snowball),0,IF(T40&lt;=0,0,IF($C41&lt;=SUM($AZ41:BB41),0,IF(AQ41+$C41-SUM($AZ41:BB41)&gt;T40+AE41,T40+AE41-AQ41,$C41-SUM($AZ41:BB41)))))</f>
        <v>#NAME?</v>
      </c>
      <c t="str" s="89" r="BD41">
        <f>IF(NOT(snowball),0,IF(U40&lt;=0,0,IF($C41&lt;=SUM($AZ41:BC41),0,IF(AR41+$C41-SUM($AZ41:BC41)&gt;U40+AF41,U40+AF41-AR41,$C41-SUM($AZ41:BC41)))))</f>
        <v>#NAME?</v>
      </c>
      <c t="str" s="89" r="BE41">
        <f>IF(NOT(snowball),0,IF(V40&lt;=0,0,IF($C41&lt;=SUM($AZ41:BD41),0,IF(AS41+$C41-SUM($AZ41:BD41)&gt;V40+AG41,V40+AG41-AS41,$C41-SUM($AZ41:BD41)))))</f>
        <v>#NAME?</v>
      </c>
      <c t="str" s="89" r="BF41">
        <f>IF(NOT(snowball),0,IF(W40&lt;=0,0,IF($C41&lt;=SUM($AZ41:BE41),0,IF(AT41+$C41-SUM($AZ41:BE41)&gt;W40+AH41,W40+AH41-AT41,$C41-SUM($AZ41:BE41)))))</f>
        <v>#NAME?</v>
      </c>
      <c t="str" s="89" r="BG41">
        <f>IF(NOT(snowball),0,IF(X40&lt;=0,0,IF($C41&lt;=SUM($AZ41:BF41),0,IF(AU41+$C41-SUM($AZ41:BF41)&gt;X40+AI41,X40+AI41-AU41,$C41-SUM($AZ41:BF41)))))</f>
        <v>#NAME?</v>
      </c>
      <c t="str" s="89" r="BH41">
        <f>IF(NOT(snowball),0,IF(Y40&lt;=0,0,IF($C41&lt;=SUM($AZ41:BG41),0,IF(AV41+$C41-SUM($AZ41:BG41)&gt;Y40+AJ41,Y40+AJ41-AV41,$C41-SUM($AZ41:BG41)))))</f>
        <v>#NAME?</v>
      </c>
      <c t="str" s="89" r="BI41">
        <f>IF(NOT(snowball),0,IF(Z40&lt;=0,0,IF($C41&lt;=SUM($AZ41:BH41),0,IF(AW41+$C41-SUM($AZ41:BH41)&gt;Z40+AK41,Z40+AK41-AW41,$C41-SUM($AZ41:BH41)))))</f>
        <v>#NAME?</v>
      </c>
    </row>
    <row customHeight="1" r="42" ht="10.5">
      <c t="str" s="85" r="A42">
        <f>IF(SUM(Q41:Z41)&lt;=0,"",A41+1)</f>
        <v>#NAME?</v>
      </c>
      <c t="str" s="86" r="B42">
        <f>IF(A42="",NA(),DATE(YEAR(B41),MONTH(B41)+1,1))</f>
        <v>#NAME?</v>
      </c>
      <c t="str" s="87" r="C42">
        <f>IF(A42="","",IF(snowball,IF(($E$5-AX42)&lt;0,0,$E$5-AX42),"n/a")+D42)</f>
        <v>#NAME?</v>
      </c>
      <c s="88" r="D42"/>
      <c t="str" s="89" r="E42">
        <f>AN42+AZ42</f>
        <v>#NAME?</v>
      </c>
      <c t="str" s="89" r="F42">
        <f>AO42+BA42</f>
        <v>#NAME?</v>
      </c>
      <c t="str" s="89" r="G42">
        <f>AP42+BB42</f>
        <v>#NAME?</v>
      </c>
      <c t="str" s="89" r="H42">
        <f>AQ42+BC42</f>
        <v>#NAME?</v>
      </c>
      <c t="str" s="89" r="I42">
        <f>AR42+BD42</f>
        <v>#NAME?</v>
      </c>
      <c t="str" s="89" r="J42">
        <f>AS42+BE42</f>
        <v>#NAME?</v>
      </c>
      <c t="str" s="89" r="K42">
        <f>AT42+BF42</f>
        <v>#NAME?</v>
      </c>
      <c t="str" s="89" r="L42">
        <f>AU42+BG42</f>
        <v>#NAME?</v>
      </c>
      <c t="str" s="89" r="M42">
        <f>AV42+BH42</f>
        <v>#NAME?</v>
      </c>
      <c t="str" s="89" r="N42">
        <f>AW42+BI42</f>
        <v>#NAME?</v>
      </c>
      <c s="90" r="O42"/>
      <c t="str" s="89" r="P42">
        <f>SUM(Q42:Z42)</f>
        <v>#NAME?</v>
      </c>
      <c t="str" s="89" r="Q42">
        <f>IF(E$8=0,0,ROUND(Q41-(E42-AB42),2))</f>
        <v>#NAME?</v>
      </c>
      <c t="str" s="89" r="R42">
        <f>IF(F$8=0,0,ROUND(R41-(F42-AC42),2))</f>
        <v>#NAME?</v>
      </c>
      <c t="str" s="89" r="S42">
        <f>IF(G$8=0,0,ROUND(S41-(G42-AD42),2))</f>
        <v>#NAME?</v>
      </c>
      <c t="str" s="89" r="T42">
        <f>IF(H$8=0,0,ROUND(T41-(H42-AE42),2))</f>
        <v>#NAME?</v>
      </c>
      <c t="str" s="89" r="U42">
        <f>IF(I$8=0,0,ROUND(U41-(I42-AF42),2))</f>
        <v>#NAME?</v>
      </c>
      <c t="str" s="89" r="V42">
        <f>IF(J$8=0,0,ROUND(V41-(J42-AG42),2))</f>
        <v> -  </v>
      </c>
      <c t="str" s="89" r="W42">
        <f>IF(K$8=0,0,ROUND(W41-(K42-AH42),2))</f>
        <v> -  </v>
      </c>
      <c t="str" s="89" r="X42">
        <f>IF(L$8=0,0,ROUND(X41-(L42-AI42),2))</f>
        <v> -  </v>
      </c>
      <c t="str" s="89" r="Y42">
        <f>IF(M$8=0,0,ROUND(Y41-(M42-AJ42),2))</f>
        <v> -  </v>
      </c>
      <c t="str" s="89" r="Z42">
        <f>IF(N$8=0,0,ROUND(Z41-(N42-AK42),2))</f>
        <v> -  </v>
      </c>
      <c s="92" r="AA42"/>
      <c t="str" s="89" r="AB42">
        <f>ROUND(Q41*E$9/12,2)</f>
        <v>#NAME?</v>
      </c>
      <c t="str" s="89" r="AC42">
        <f>ROUND(R41*F$9/12,2)</f>
        <v>#NAME?</v>
      </c>
      <c t="str" s="89" r="AD42">
        <f>ROUND(S41*G$9/12,2)</f>
        <v>#NAME?</v>
      </c>
      <c t="str" s="89" r="AE42">
        <f>ROUND(T41*H$9/12,2)</f>
        <v>#NAME?</v>
      </c>
      <c t="str" s="89" r="AF42">
        <f>ROUND(U41*I$9/12,2)</f>
        <v>#NAME?</v>
      </c>
      <c t="str" s="89" r="AG42">
        <f>ROUND(V41*J$9/12,2)</f>
        <v> -  </v>
      </c>
      <c t="str" s="89" r="AH42">
        <f>ROUND(W41*K$9/12,2)</f>
        <v> -  </v>
      </c>
      <c t="str" s="89" r="AI42">
        <f>ROUND(X41*L$9/12,2)</f>
        <v> -  </v>
      </c>
      <c t="str" s="89" r="AJ42">
        <f>ROUND(Y41*M$9/12,2)</f>
        <v> -  </v>
      </c>
      <c t="str" s="89" r="AK42">
        <f>ROUND(Z41*N$9/12,2)</f>
        <v> -  </v>
      </c>
      <c t="str" s="89" r="AL42">
        <f>SUM(AB42:AK42)</f>
        <v>#NAME?</v>
      </c>
      <c s="93" r="AM42"/>
      <c t="str" s="89" r="AN42">
        <f>IF(Q41&gt;0,IF((Q41+AB42)&lt;E$10,Q41+AB42,E$10),0)</f>
        <v>#NAME?</v>
      </c>
      <c t="str" s="89" r="AO42">
        <f>IF(R41&gt;0,IF((R41+AC42)&lt;F$10,R41+AC42,F$10),0)</f>
        <v>#NAME?</v>
      </c>
      <c t="str" s="89" r="AP42">
        <f>IF(S41&gt;0,IF((S41+AD42)&lt;G$10,S41+AD42,G$10),0)</f>
        <v>#NAME?</v>
      </c>
      <c t="str" s="89" r="AQ42">
        <f>IF(T41&gt;0,IF((T41+AE42)&lt;H$10,T41+AE42,H$10),0)</f>
        <v>#NAME?</v>
      </c>
      <c t="str" s="89" r="AR42">
        <f>IF(U41&gt;0,IF((U41+AF42)&lt;I$10,U41+AF42,I$10),0)</f>
        <v>#NAME?</v>
      </c>
      <c t="str" s="89" r="AS42">
        <f>IF(V41&gt;0,IF((V41+AG42)&lt;J$10,V41+AG42,J$10),0)</f>
        <v> -  </v>
      </c>
      <c t="str" s="89" r="AT42">
        <f>IF(W41&gt;0,IF((W41+AH42)&lt;K$10,W41+AH42,K$10),0)</f>
        <v> -  </v>
      </c>
      <c t="str" s="89" r="AU42">
        <f>IF(X41&gt;0,IF((X41+AI42)&lt;L$10,X41+AI42,L$10),0)</f>
        <v> -  </v>
      </c>
      <c t="str" s="89" r="AV42">
        <f>IF(Y41&gt;0,IF((Y41+AJ42)&lt;M$10,Y41+AJ42,M$10),0)</f>
        <v> -  </v>
      </c>
      <c t="str" s="89" r="AW42">
        <f>IF(Z41&gt;0,IF((Z41+AK42)&lt;N$10,Z41+AK42,N$10),0)</f>
        <v> -  </v>
      </c>
      <c t="str" s="89" r="AX42">
        <f>SUM(AN42:AW42)</f>
        <v>#NAME?</v>
      </c>
      <c s="89" r="AY42"/>
      <c t="str" s="91" r="AZ42">
        <f>IF(NOT(snowball),0,IF(Q41&lt;=0,0,IF(AN42+$C42&gt;Q41+AB42,Q41+AB42-AN42,$C42)))</f>
        <v>#NAME?</v>
      </c>
      <c t="str" s="89" r="BA42">
        <f>IF(NOT(snowball),0,IF(R41&lt;=0,0,IF($C42&lt;=SUM($AZ42:AZ42),0,IF(AO42+$C42-SUM($AZ42:AZ42)&gt;R41+AC42,R41+AC42-AO42,$C42-SUM($AZ42:AZ42)))))</f>
        <v>#NAME?</v>
      </c>
      <c t="str" s="89" r="BB42">
        <f>IF(NOT(snowball),0,IF(S41&lt;=0,0,IF($C42&lt;=SUM($AZ42:BA42),0,IF(AP42+$C42-SUM($AZ42:BA42)&gt;S41+AD42,S41+AD42-AP42,$C42-SUM($AZ42:BA42)))))</f>
        <v>#NAME?</v>
      </c>
      <c t="str" s="89" r="BC42">
        <f>IF(NOT(snowball),0,IF(T41&lt;=0,0,IF($C42&lt;=SUM($AZ42:BB42),0,IF(AQ42+$C42-SUM($AZ42:BB42)&gt;T41+AE42,T41+AE42-AQ42,$C42-SUM($AZ42:BB42)))))</f>
        <v>#NAME?</v>
      </c>
      <c t="str" s="89" r="BD42">
        <f>IF(NOT(snowball),0,IF(U41&lt;=0,0,IF($C42&lt;=SUM($AZ42:BC42),0,IF(AR42+$C42-SUM($AZ42:BC42)&gt;U41+AF42,U41+AF42-AR42,$C42-SUM($AZ42:BC42)))))</f>
        <v>#NAME?</v>
      </c>
      <c t="str" s="89" r="BE42">
        <f>IF(NOT(snowball),0,IF(V41&lt;=0,0,IF($C42&lt;=SUM($AZ42:BD42),0,IF(AS42+$C42-SUM($AZ42:BD42)&gt;V41+AG42,V41+AG42-AS42,$C42-SUM($AZ42:BD42)))))</f>
        <v>#NAME?</v>
      </c>
      <c t="str" s="89" r="BF42">
        <f>IF(NOT(snowball),0,IF(W41&lt;=0,0,IF($C42&lt;=SUM($AZ42:BE42),0,IF(AT42+$C42-SUM($AZ42:BE42)&gt;W41+AH42,W41+AH42-AT42,$C42-SUM($AZ42:BE42)))))</f>
        <v>#NAME?</v>
      </c>
      <c t="str" s="89" r="BG42">
        <f>IF(NOT(snowball),0,IF(X41&lt;=0,0,IF($C42&lt;=SUM($AZ42:BF42),0,IF(AU42+$C42-SUM($AZ42:BF42)&gt;X41+AI42,X41+AI42-AU42,$C42-SUM($AZ42:BF42)))))</f>
        <v>#NAME?</v>
      </c>
      <c t="str" s="89" r="BH42">
        <f>IF(NOT(snowball),0,IF(Y41&lt;=0,0,IF($C42&lt;=SUM($AZ42:BG42),0,IF(AV42+$C42-SUM($AZ42:BG42)&gt;Y41+AJ42,Y41+AJ42-AV42,$C42-SUM($AZ42:BG42)))))</f>
        <v>#NAME?</v>
      </c>
      <c t="str" s="89" r="BI42">
        <f>IF(NOT(snowball),0,IF(Z41&lt;=0,0,IF($C42&lt;=SUM($AZ42:BH42),0,IF(AW42+$C42-SUM($AZ42:BH42)&gt;Z41+AK42,Z41+AK42-AW42,$C42-SUM($AZ42:BH42)))))</f>
        <v>#NAME?</v>
      </c>
    </row>
    <row customHeight="1" r="43" ht="10.5">
      <c t="str" s="85" r="A43">
        <f>IF(SUM(Q42:Z42)&lt;=0,"",A42+1)</f>
        <v>#NAME?</v>
      </c>
      <c t="str" s="86" r="B43">
        <f>IF(A43="",NA(),DATE(YEAR(B42),MONTH(B42)+1,1))</f>
        <v>#NAME?</v>
      </c>
      <c t="str" s="87" r="C43">
        <f>IF(A43="","",IF(snowball,IF(($E$5-AX43)&lt;0,0,$E$5-AX43),"n/a")+D43)</f>
        <v>#NAME?</v>
      </c>
      <c s="88" r="D43"/>
      <c t="str" s="89" r="E43">
        <f>AN43+AZ43</f>
        <v>#NAME?</v>
      </c>
      <c t="str" s="89" r="F43">
        <f>AO43+BA43</f>
        <v>#NAME?</v>
      </c>
      <c t="str" s="89" r="G43">
        <f>AP43+BB43</f>
        <v>#NAME?</v>
      </c>
      <c t="str" s="89" r="H43">
        <f>AQ43+BC43</f>
        <v>#NAME?</v>
      </c>
      <c t="str" s="89" r="I43">
        <f>AR43+BD43</f>
        <v>#NAME?</v>
      </c>
      <c t="str" s="89" r="J43">
        <f>AS43+BE43</f>
        <v>#NAME?</v>
      </c>
      <c t="str" s="89" r="K43">
        <f>AT43+BF43</f>
        <v>#NAME?</v>
      </c>
      <c t="str" s="89" r="L43">
        <f>AU43+BG43</f>
        <v>#NAME?</v>
      </c>
      <c t="str" s="89" r="M43">
        <f>AV43+BH43</f>
        <v>#NAME?</v>
      </c>
      <c t="str" s="89" r="N43">
        <f>AW43+BI43</f>
        <v>#NAME?</v>
      </c>
      <c s="90" r="O43"/>
      <c t="str" s="89" r="P43">
        <f>SUM(Q43:Z43)</f>
        <v>#NAME?</v>
      </c>
      <c t="str" s="89" r="Q43">
        <f>IF(E$8=0,0,ROUND(Q42-(E43-AB43),2))</f>
        <v>#NAME?</v>
      </c>
      <c t="str" s="89" r="R43">
        <f>IF(F$8=0,0,ROUND(R42-(F43-AC43),2))</f>
        <v>#NAME?</v>
      </c>
      <c t="str" s="89" r="S43">
        <f>IF(G$8=0,0,ROUND(S42-(G43-AD43),2))</f>
        <v>#NAME?</v>
      </c>
      <c t="str" s="89" r="T43">
        <f>IF(H$8=0,0,ROUND(T42-(H43-AE43),2))</f>
        <v>#NAME?</v>
      </c>
      <c t="str" s="89" r="U43">
        <f>IF(I$8=0,0,ROUND(U42-(I43-AF43),2))</f>
        <v>#NAME?</v>
      </c>
      <c t="str" s="89" r="V43">
        <f>IF(J$8=0,0,ROUND(V42-(J43-AG43),2))</f>
        <v> -  </v>
      </c>
      <c t="str" s="89" r="W43">
        <f>IF(K$8=0,0,ROUND(W42-(K43-AH43),2))</f>
        <v> -  </v>
      </c>
      <c t="str" s="89" r="X43">
        <f>IF(L$8=0,0,ROUND(X42-(L43-AI43),2))</f>
        <v> -  </v>
      </c>
      <c t="str" s="89" r="Y43">
        <f>IF(M$8=0,0,ROUND(Y42-(M43-AJ43),2))</f>
        <v> -  </v>
      </c>
      <c t="str" s="89" r="Z43">
        <f>IF(N$8=0,0,ROUND(Z42-(N43-AK43),2))</f>
        <v> -  </v>
      </c>
      <c s="92" r="AA43"/>
      <c t="str" s="89" r="AB43">
        <f>ROUND(Q42*E$9/12,2)</f>
        <v>#NAME?</v>
      </c>
      <c t="str" s="89" r="AC43">
        <f>ROUND(R42*F$9/12,2)</f>
        <v>#NAME?</v>
      </c>
      <c t="str" s="89" r="AD43">
        <f>ROUND(S42*G$9/12,2)</f>
        <v>#NAME?</v>
      </c>
      <c t="str" s="89" r="AE43">
        <f>ROUND(T42*H$9/12,2)</f>
        <v>#NAME?</v>
      </c>
      <c t="str" s="89" r="AF43">
        <f>ROUND(U42*I$9/12,2)</f>
        <v>#NAME?</v>
      </c>
      <c t="str" s="89" r="AG43">
        <f>ROUND(V42*J$9/12,2)</f>
        <v> -  </v>
      </c>
      <c t="str" s="89" r="AH43">
        <f>ROUND(W42*K$9/12,2)</f>
        <v> -  </v>
      </c>
      <c t="str" s="89" r="AI43">
        <f>ROUND(X42*L$9/12,2)</f>
        <v> -  </v>
      </c>
      <c t="str" s="89" r="AJ43">
        <f>ROUND(Y42*M$9/12,2)</f>
        <v> -  </v>
      </c>
      <c t="str" s="89" r="AK43">
        <f>ROUND(Z42*N$9/12,2)</f>
        <v> -  </v>
      </c>
      <c t="str" s="89" r="AL43">
        <f>SUM(AB43:AK43)</f>
        <v>#NAME?</v>
      </c>
      <c s="93" r="AM43"/>
      <c t="str" s="89" r="AN43">
        <f>IF(Q42&gt;0,IF((Q42+AB43)&lt;E$10,Q42+AB43,E$10),0)</f>
        <v>#NAME?</v>
      </c>
      <c t="str" s="89" r="AO43">
        <f>IF(R42&gt;0,IF((R42+AC43)&lt;F$10,R42+AC43,F$10),0)</f>
        <v>#NAME?</v>
      </c>
      <c t="str" s="89" r="AP43">
        <f>IF(S42&gt;0,IF((S42+AD43)&lt;G$10,S42+AD43,G$10),0)</f>
        <v>#NAME?</v>
      </c>
      <c t="str" s="89" r="AQ43">
        <f>IF(T42&gt;0,IF((T42+AE43)&lt;H$10,T42+AE43,H$10),0)</f>
        <v>#NAME?</v>
      </c>
      <c t="str" s="89" r="AR43">
        <f>IF(U42&gt;0,IF((U42+AF43)&lt;I$10,U42+AF43,I$10),0)</f>
        <v>#NAME?</v>
      </c>
      <c t="str" s="89" r="AS43">
        <f>IF(V42&gt;0,IF((V42+AG43)&lt;J$10,V42+AG43,J$10),0)</f>
        <v> -  </v>
      </c>
      <c t="str" s="89" r="AT43">
        <f>IF(W42&gt;0,IF((W42+AH43)&lt;K$10,W42+AH43,K$10),0)</f>
        <v> -  </v>
      </c>
      <c t="str" s="89" r="AU43">
        <f>IF(X42&gt;0,IF((X42+AI43)&lt;L$10,X42+AI43,L$10),0)</f>
        <v> -  </v>
      </c>
      <c t="str" s="89" r="AV43">
        <f>IF(Y42&gt;0,IF((Y42+AJ43)&lt;M$10,Y42+AJ43,M$10),0)</f>
        <v> -  </v>
      </c>
      <c t="str" s="89" r="AW43">
        <f>IF(Z42&gt;0,IF((Z42+AK43)&lt;N$10,Z42+AK43,N$10),0)</f>
        <v> -  </v>
      </c>
      <c t="str" s="89" r="AX43">
        <f>SUM(AN43:AW43)</f>
        <v>#NAME?</v>
      </c>
      <c s="89" r="AY43"/>
      <c t="str" s="91" r="AZ43">
        <f>IF(NOT(snowball),0,IF(Q42&lt;=0,0,IF(AN43+$C43&gt;Q42+AB43,Q42+AB43-AN43,$C43)))</f>
        <v>#NAME?</v>
      </c>
      <c t="str" s="89" r="BA43">
        <f>IF(NOT(snowball),0,IF(R42&lt;=0,0,IF($C43&lt;=SUM($AZ43:AZ43),0,IF(AO43+$C43-SUM($AZ43:AZ43)&gt;R42+AC43,R42+AC43-AO43,$C43-SUM($AZ43:AZ43)))))</f>
        <v>#NAME?</v>
      </c>
      <c t="str" s="89" r="BB43">
        <f>IF(NOT(snowball),0,IF(S42&lt;=0,0,IF($C43&lt;=SUM($AZ43:BA43),0,IF(AP43+$C43-SUM($AZ43:BA43)&gt;S42+AD43,S42+AD43-AP43,$C43-SUM($AZ43:BA43)))))</f>
        <v>#NAME?</v>
      </c>
      <c t="str" s="89" r="BC43">
        <f>IF(NOT(snowball),0,IF(T42&lt;=0,0,IF($C43&lt;=SUM($AZ43:BB43),0,IF(AQ43+$C43-SUM($AZ43:BB43)&gt;T42+AE43,T42+AE43-AQ43,$C43-SUM($AZ43:BB43)))))</f>
        <v>#NAME?</v>
      </c>
      <c t="str" s="89" r="BD43">
        <f>IF(NOT(snowball),0,IF(U42&lt;=0,0,IF($C43&lt;=SUM($AZ43:BC43),0,IF(AR43+$C43-SUM($AZ43:BC43)&gt;U42+AF43,U42+AF43-AR43,$C43-SUM($AZ43:BC43)))))</f>
        <v>#NAME?</v>
      </c>
      <c t="str" s="89" r="BE43">
        <f>IF(NOT(snowball),0,IF(V42&lt;=0,0,IF($C43&lt;=SUM($AZ43:BD43),0,IF(AS43+$C43-SUM($AZ43:BD43)&gt;V42+AG43,V42+AG43-AS43,$C43-SUM($AZ43:BD43)))))</f>
        <v>#NAME?</v>
      </c>
      <c t="str" s="89" r="BF43">
        <f>IF(NOT(snowball),0,IF(W42&lt;=0,0,IF($C43&lt;=SUM($AZ43:BE43),0,IF(AT43+$C43-SUM($AZ43:BE43)&gt;W42+AH43,W42+AH43-AT43,$C43-SUM($AZ43:BE43)))))</f>
        <v>#NAME?</v>
      </c>
      <c t="str" s="89" r="BG43">
        <f>IF(NOT(snowball),0,IF(X42&lt;=0,0,IF($C43&lt;=SUM($AZ43:BF43),0,IF(AU43+$C43-SUM($AZ43:BF43)&gt;X42+AI43,X42+AI43-AU43,$C43-SUM($AZ43:BF43)))))</f>
        <v>#NAME?</v>
      </c>
      <c t="str" s="89" r="BH43">
        <f>IF(NOT(snowball),0,IF(Y42&lt;=0,0,IF($C43&lt;=SUM($AZ43:BG43),0,IF(AV43+$C43-SUM($AZ43:BG43)&gt;Y42+AJ43,Y42+AJ43-AV43,$C43-SUM($AZ43:BG43)))))</f>
        <v>#NAME?</v>
      </c>
      <c t="str" s="89" r="BI43">
        <f>IF(NOT(snowball),0,IF(Z42&lt;=0,0,IF($C43&lt;=SUM($AZ43:BH43),0,IF(AW43+$C43-SUM($AZ43:BH43)&gt;Z42+AK43,Z42+AK43-AW43,$C43-SUM($AZ43:BH43)))))</f>
        <v>#NAME?</v>
      </c>
    </row>
    <row customHeight="1" r="44" ht="10.5">
      <c t="str" s="85" r="A44">
        <f>IF(SUM(Q43:Z43)&lt;=0,"",A43+1)</f>
        <v>#NAME?</v>
      </c>
      <c t="str" s="86" r="B44">
        <f>IF(A44="",NA(),DATE(YEAR(B43),MONTH(B43)+1,1))</f>
        <v>#NAME?</v>
      </c>
      <c t="str" s="87" r="C44">
        <f>IF(A44="","",IF(snowball,IF(($E$5-AX44)&lt;0,0,$E$5-AX44),"n/a")+D44)</f>
        <v>#NAME?</v>
      </c>
      <c s="88" r="D44"/>
      <c t="str" s="89" r="E44">
        <f>AN44+AZ44</f>
        <v>#NAME?</v>
      </c>
      <c t="str" s="89" r="F44">
        <f>AO44+BA44</f>
        <v>#NAME?</v>
      </c>
      <c t="str" s="89" r="G44">
        <f>AP44+BB44</f>
        <v>#NAME?</v>
      </c>
      <c t="str" s="89" r="H44">
        <f>AQ44+BC44</f>
        <v>#NAME?</v>
      </c>
      <c t="str" s="89" r="I44">
        <f>AR44+BD44</f>
        <v>#NAME?</v>
      </c>
      <c t="str" s="89" r="J44">
        <f>AS44+BE44</f>
        <v>#NAME?</v>
      </c>
      <c t="str" s="89" r="K44">
        <f>AT44+BF44</f>
        <v>#NAME?</v>
      </c>
      <c t="str" s="89" r="L44">
        <f>AU44+BG44</f>
        <v>#NAME?</v>
      </c>
      <c t="str" s="89" r="M44">
        <f>AV44+BH44</f>
        <v>#NAME?</v>
      </c>
      <c t="str" s="89" r="N44">
        <f>AW44+BI44</f>
        <v>#NAME?</v>
      </c>
      <c s="90" r="O44"/>
      <c t="str" s="89" r="P44">
        <f>SUM(Q44:Z44)</f>
        <v>#NAME?</v>
      </c>
      <c t="str" s="89" r="Q44">
        <f>IF(E$8=0,0,ROUND(Q43-(E44-AB44),2))</f>
        <v>#NAME?</v>
      </c>
      <c t="str" s="89" r="R44">
        <f>IF(F$8=0,0,ROUND(R43-(F44-AC44),2))</f>
        <v>#NAME?</v>
      </c>
      <c t="str" s="89" r="S44">
        <f>IF(G$8=0,0,ROUND(S43-(G44-AD44),2))</f>
        <v>#NAME?</v>
      </c>
      <c t="str" s="89" r="T44">
        <f>IF(H$8=0,0,ROUND(T43-(H44-AE44),2))</f>
        <v>#NAME?</v>
      </c>
      <c t="str" s="89" r="U44">
        <f>IF(I$8=0,0,ROUND(U43-(I44-AF44),2))</f>
        <v>#NAME?</v>
      </c>
      <c t="str" s="89" r="V44">
        <f>IF(J$8=0,0,ROUND(V43-(J44-AG44),2))</f>
        <v> -  </v>
      </c>
      <c t="str" s="89" r="W44">
        <f>IF(K$8=0,0,ROUND(W43-(K44-AH44),2))</f>
        <v> -  </v>
      </c>
      <c t="str" s="89" r="X44">
        <f>IF(L$8=0,0,ROUND(X43-(L44-AI44),2))</f>
        <v> -  </v>
      </c>
      <c t="str" s="89" r="Y44">
        <f>IF(M$8=0,0,ROUND(Y43-(M44-AJ44),2))</f>
        <v> -  </v>
      </c>
      <c t="str" s="89" r="Z44">
        <f>IF(N$8=0,0,ROUND(Z43-(N44-AK44),2))</f>
        <v> -  </v>
      </c>
      <c s="92" r="AA44"/>
      <c t="str" s="89" r="AB44">
        <f>ROUND(Q43*E$9/12,2)</f>
        <v>#NAME?</v>
      </c>
      <c t="str" s="89" r="AC44">
        <f>ROUND(R43*F$9/12,2)</f>
        <v>#NAME?</v>
      </c>
      <c t="str" s="89" r="AD44">
        <f>ROUND(S43*G$9/12,2)</f>
        <v>#NAME?</v>
      </c>
      <c t="str" s="89" r="AE44">
        <f>ROUND(T43*H$9/12,2)</f>
        <v>#NAME?</v>
      </c>
      <c t="str" s="89" r="AF44">
        <f>ROUND(U43*I$9/12,2)</f>
        <v>#NAME?</v>
      </c>
      <c t="str" s="89" r="AG44">
        <f>ROUND(V43*J$9/12,2)</f>
        <v> -  </v>
      </c>
      <c t="str" s="89" r="AH44">
        <f>ROUND(W43*K$9/12,2)</f>
        <v> -  </v>
      </c>
      <c t="str" s="89" r="AI44">
        <f>ROUND(X43*L$9/12,2)</f>
        <v> -  </v>
      </c>
      <c t="str" s="89" r="AJ44">
        <f>ROUND(Y43*M$9/12,2)</f>
        <v> -  </v>
      </c>
      <c t="str" s="89" r="AK44">
        <f>ROUND(Z43*N$9/12,2)</f>
        <v> -  </v>
      </c>
      <c t="str" s="89" r="AL44">
        <f>SUM(AB44:AK44)</f>
        <v>#NAME?</v>
      </c>
      <c s="93" r="AM44"/>
      <c t="str" s="89" r="AN44">
        <f>IF(Q43&gt;0,IF((Q43+AB44)&lt;E$10,Q43+AB44,E$10),0)</f>
        <v>#NAME?</v>
      </c>
      <c t="str" s="89" r="AO44">
        <f>IF(R43&gt;0,IF((R43+AC44)&lt;F$10,R43+AC44,F$10),0)</f>
        <v>#NAME?</v>
      </c>
      <c t="str" s="89" r="AP44">
        <f>IF(S43&gt;0,IF((S43+AD44)&lt;G$10,S43+AD44,G$10),0)</f>
        <v>#NAME?</v>
      </c>
      <c t="str" s="89" r="AQ44">
        <f>IF(T43&gt;0,IF((T43+AE44)&lt;H$10,T43+AE44,H$10),0)</f>
        <v>#NAME?</v>
      </c>
      <c t="str" s="89" r="AR44">
        <f>IF(U43&gt;0,IF((U43+AF44)&lt;I$10,U43+AF44,I$10),0)</f>
        <v>#NAME?</v>
      </c>
      <c t="str" s="89" r="AS44">
        <f>IF(V43&gt;0,IF((V43+AG44)&lt;J$10,V43+AG44,J$10),0)</f>
        <v> -  </v>
      </c>
      <c t="str" s="89" r="AT44">
        <f>IF(W43&gt;0,IF((W43+AH44)&lt;K$10,W43+AH44,K$10),0)</f>
        <v> -  </v>
      </c>
      <c t="str" s="89" r="AU44">
        <f>IF(X43&gt;0,IF((X43+AI44)&lt;L$10,X43+AI44,L$10),0)</f>
        <v> -  </v>
      </c>
      <c t="str" s="89" r="AV44">
        <f>IF(Y43&gt;0,IF((Y43+AJ44)&lt;M$10,Y43+AJ44,M$10),0)</f>
        <v> -  </v>
      </c>
      <c t="str" s="89" r="AW44">
        <f>IF(Z43&gt;0,IF((Z43+AK44)&lt;N$10,Z43+AK44,N$10),0)</f>
        <v> -  </v>
      </c>
      <c t="str" s="89" r="AX44">
        <f>SUM(AN44:AW44)</f>
        <v>#NAME?</v>
      </c>
      <c s="89" r="AY44"/>
      <c t="str" s="91" r="AZ44">
        <f>IF(NOT(snowball),0,IF(Q43&lt;=0,0,IF(AN44+$C44&gt;Q43+AB44,Q43+AB44-AN44,$C44)))</f>
        <v>#NAME?</v>
      </c>
      <c t="str" s="89" r="BA44">
        <f>IF(NOT(snowball),0,IF(R43&lt;=0,0,IF($C44&lt;=SUM($AZ44:AZ44),0,IF(AO44+$C44-SUM($AZ44:AZ44)&gt;R43+AC44,R43+AC44-AO44,$C44-SUM($AZ44:AZ44)))))</f>
        <v>#NAME?</v>
      </c>
      <c t="str" s="89" r="BB44">
        <f>IF(NOT(snowball),0,IF(S43&lt;=0,0,IF($C44&lt;=SUM($AZ44:BA44),0,IF(AP44+$C44-SUM($AZ44:BA44)&gt;S43+AD44,S43+AD44-AP44,$C44-SUM($AZ44:BA44)))))</f>
        <v>#NAME?</v>
      </c>
      <c t="str" s="89" r="BC44">
        <f>IF(NOT(snowball),0,IF(T43&lt;=0,0,IF($C44&lt;=SUM($AZ44:BB44),0,IF(AQ44+$C44-SUM($AZ44:BB44)&gt;T43+AE44,T43+AE44-AQ44,$C44-SUM($AZ44:BB44)))))</f>
        <v>#NAME?</v>
      </c>
      <c t="str" s="89" r="BD44">
        <f>IF(NOT(snowball),0,IF(U43&lt;=0,0,IF($C44&lt;=SUM($AZ44:BC44),0,IF(AR44+$C44-SUM($AZ44:BC44)&gt;U43+AF44,U43+AF44-AR44,$C44-SUM($AZ44:BC44)))))</f>
        <v>#NAME?</v>
      </c>
      <c t="str" s="89" r="BE44">
        <f>IF(NOT(snowball),0,IF(V43&lt;=0,0,IF($C44&lt;=SUM($AZ44:BD44),0,IF(AS44+$C44-SUM($AZ44:BD44)&gt;V43+AG44,V43+AG44-AS44,$C44-SUM($AZ44:BD44)))))</f>
        <v>#NAME?</v>
      </c>
      <c t="str" s="89" r="BF44">
        <f>IF(NOT(snowball),0,IF(W43&lt;=0,0,IF($C44&lt;=SUM($AZ44:BE44),0,IF(AT44+$C44-SUM($AZ44:BE44)&gt;W43+AH44,W43+AH44-AT44,$C44-SUM($AZ44:BE44)))))</f>
        <v>#NAME?</v>
      </c>
      <c t="str" s="89" r="BG44">
        <f>IF(NOT(snowball),0,IF(X43&lt;=0,0,IF($C44&lt;=SUM($AZ44:BF44),0,IF(AU44+$C44-SUM($AZ44:BF44)&gt;X43+AI44,X43+AI44-AU44,$C44-SUM($AZ44:BF44)))))</f>
        <v>#NAME?</v>
      </c>
      <c t="str" s="89" r="BH44">
        <f>IF(NOT(snowball),0,IF(Y43&lt;=0,0,IF($C44&lt;=SUM($AZ44:BG44),0,IF(AV44+$C44-SUM($AZ44:BG44)&gt;Y43+AJ44,Y43+AJ44-AV44,$C44-SUM($AZ44:BG44)))))</f>
        <v>#NAME?</v>
      </c>
      <c t="str" s="89" r="BI44">
        <f>IF(NOT(snowball),0,IF(Z43&lt;=0,0,IF($C44&lt;=SUM($AZ44:BH44),0,IF(AW44+$C44-SUM($AZ44:BH44)&gt;Z43+AK44,Z43+AK44-AW44,$C44-SUM($AZ44:BH44)))))</f>
        <v>#NAME?</v>
      </c>
    </row>
    <row customHeight="1" r="45" ht="10.5">
      <c t="str" s="85" r="A45">
        <f>IF(SUM(Q44:Z44)&lt;=0,"",A44+1)</f>
        <v>#NAME?</v>
      </c>
      <c t="str" s="86" r="B45">
        <f>IF(A45="",NA(),DATE(YEAR(B44),MONTH(B44)+1,1))</f>
        <v>#NAME?</v>
      </c>
      <c t="str" s="87" r="C45">
        <f>IF(A45="","",IF(snowball,IF(($E$5-AX45)&lt;0,0,$E$5-AX45),"n/a")+D45)</f>
        <v>#NAME?</v>
      </c>
      <c s="88" r="D45"/>
      <c t="str" s="89" r="E45">
        <f>AN45+AZ45</f>
        <v>#NAME?</v>
      </c>
      <c t="str" s="89" r="F45">
        <f>AO45+BA45</f>
        <v>#NAME?</v>
      </c>
      <c t="str" s="89" r="G45">
        <f>AP45+BB45</f>
        <v>#NAME?</v>
      </c>
      <c t="str" s="89" r="H45">
        <f>AQ45+BC45</f>
        <v>#NAME?</v>
      </c>
      <c t="str" s="89" r="I45">
        <f>AR45+BD45</f>
        <v>#NAME?</v>
      </c>
      <c t="str" s="89" r="J45">
        <f>AS45+BE45</f>
        <v>#NAME?</v>
      </c>
      <c t="str" s="89" r="K45">
        <f>AT45+BF45</f>
        <v>#NAME?</v>
      </c>
      <c t="str" s="89" r="L45">
        <f>AU45+BG45</f>
        <v>#NAME?</v>
      </c>
      <c t="str" s="89" r="M45">
        <f>AV45+BH45</f>
        <v>#NAME?</v>
      </c>
      <c t="str" s="89" r="N45">
        <f>AW45+BI45</f>
        <v>#NAME?</v>
      </c>
      <c s="90" r="O45"/>
      <c t="str" s="89" r="P45">
        <f>SUM(Q45:Z45)</f>
        <v>#NAME?</v>
      </c>
      <c t="str" s="89" r="Q45">
        <f>IF(E$8=0,0,ROUND(Q44-(E45-AB45),2))</f>
        <v>#NAME?</v>
      </c>
      <c t="str" s="89" r="R45">
        <f>IF(F$8=0,0,ROUND(R44-(F45-AC45),2))</f>
        <v>#NAME?</v>
      </c>
      <c t="str" s="89" r="S45">
        <f>IF(G$8=0,0,ROUND(S44-(G45-AD45),2))</f>
        <v>#NAME?</v>
      </c>
      <c t="str" s="89" r="T45">
        <f>IF(H$8=0,0,ROUND(T44-(H45-AE45),2))</f>
        <v>#NAME?</v>
      </c>
      <c t="str" s="89" r="U45">
        <f>IF(I$8=0,0,ROUND(U44-(I45-AF45),2))</f>
        <v>#NAME?</v>
      </c>
      <c t="str" s="89" r="V45">
        <f>IF(J$8=0,0,ROUND(V44-(J45-AG45),2))</f>
        <v> -  </v>
      </c>
      <c t="str" s="89" r="W45">
        <f>IF(K$8=0,0,ROUND(W44-(K45-AH45),2))</f>
        <v> -  </v>
      </c>
      <c t="str" s="89" r="X45">
        <f>IF(L$8=0,0,ROUND(X44-(L45-AI45),2))</f>
        <v> -  </v>
      </c>
      <c t="str" s="89" r="Y45">
        <f>IF(M$8=0,0,ROUND(Y44-(M45-AJ45),2))</f>
        <v> -  </v>
      </c>
      <c t="str" s="89" r="Z45">
        <f>IF(N$8=0,0,ROUND(Z44-(N45-AK45),2))</f>
        <v> -  </v>
      </c>
      <c s="92" r="AA45"/>
      <c t="str" s="89" r="AB45">
        <f>ROUND(Q44*E$9/12,2)</f>
        <v>#NAME?</v>
      </c>
      <c t="str" s="89" r="AC45">
        <f>ROUND(R44*F$9/12,2)</f>
        <v>#NAME?</v>
      </c>
      <c t="str" s="89" r="AD45">
        <f>ROUND(S44*G$9/12,2)</f>
        <v>#NAME?</v>
      </c>
      <c t="str" s="89" r="AE45">
        <f>ROUND(T44*H$9/12,2)</f>
        <v>#NAME?</v>
      </c>
      <c t="str" s="89" r="AF45">
        <f>ROUND(U44*I$9/12,2)</f>
        <v>#NAME?</v>
      </c>
      <c t="str" s="89" r="AG45">
        <f>ROUND(V44*J$9/12,2)</f>
        <v> -  </v>
      </c>
      <c t="str" s="89" r="AH45">
        <f>ROUND(W44*K$9/12,2)</f>
        <v> -  </v>
      </c>
      <c t="str" s="89" r="AI45">
        <f>ROUND(X44*L$9/12,2)</f>
        <v> -  </v>
      </c>
      <c t="str" s="89" r="AJ45">
        <f>ROUND(Y44*M$9/12,2)</f>
        <v> -  </v>
      </c>
      <c t="str" s="89" r="AK45">
        <f>ROUND(Z44*N$9/12,2)</f>
        <v> -  </v>
      </c>
      <c t="str" s="89" r="AL45">
        <f>SUM(AB45:AK45)</f>
        <v>#NAME?</v>
      </c>
      <c s="93" r="AM45"/>
      <c t="str" s="89" r="AN45">
        <f>IF(Q44&gt;0,IF((Q44+AB45)&lt;E$10,Q44+AB45,E$10),0)</f>
        <v>#NAME?</v>
      </c>
      <c t="str" s="89" r="AO45">
        <f>IF(R44&gt;0,IF((R44+AC45)&lt;F$10,R44+AC45,F$10),0)</f>
        <v>#NAME?</v>
      </c>
      <c t="str" s="89" r="AP45">
        <f>IF(S44&gt;0,IF((S44+AD45)&lt;G$10,S44+AD45,G$10),0)</f>
        <v>#NAME?</v>
      </c>
      <c t="str" s="89" r="AQ45">
        <f>IF(T44&gt;0,IF((T44+AE45)&lt;H$10,T44+AE45,H$10),0)</f>
        <v>#NAME?</v>
      </c>
      <c t="str" s="89" r="AR45">
        <f>IF(U44&gt;0,IF((U44+AF45)&lt;I$10,U44+AF45,I$10),0)</f>
        <v>#NAME?</v>
      </c>
      <c t="str" s="89" r="AS45">
        <f>IF(V44&gt;0,IF((V44+AG45)&lt;J$10,V44+AG45,J$10),0)</f>
        <v> -  </v>
      </c>
      <c t="str" s="89" r="AT45">
        <f>IF(W44&gt;0,IF((W44+AH45)&lt;K$10,W44+AH45,K$10),0)</f>
        <v> -  </v>
      </c>
      <c t="str" s="89" r="AU45">
        <f>IF(X44&gt;0,IF((X44+AI45)&lt;L$10,X44+AI45,L$10),0)</f>
        <v> -  </v>
      </c>
      <c t="str" s="89" r="AV45">
        <f>IF(Y44&gt;0,IF((Y44+AJ45)&lt;M$10,Y44+AJ45,M$10),0)</f>
        <v> -  </v>
      </c>
      <c t="str" s="89" r="AW45">
        <f>IF(Z44&gt;0,IF((Z44+AK45)&lt;N$10,Z44+AK45,N$10),0)</f>
        <v> -  </v>
      </c>
      <c t="str" s="89" r="AX45">
        <f>SUM(AN45:AW45)</f>
        <v>#NAME?</v>
      </c>
      <c s="89" r="AY45"/>
      <c t="str" s="91" r="AZ45">
        <f>IF(NOT(snowball),0,IF(Q44&lt;=0,0,IF(AN45+$C45&gt;Q44+AB45,Q44+AB45-AN45,$C45)))</f>
        <v>#NAME?</v>
      </c>
      <c t="str" s="89" r="BA45">
        <f>IF(NOT(snowball),0,IF(R44&lt;=0,0,IF($C45&lt;=SUM($AZ45:AZ45),0,IF(AO45+$C45-SUM($AZ45:AZ45)&gt;R44+AC45,R44+AC45-AO45,$C45-SUM($AZ45:AZ45)))))</f>
        <v>#NAME?</v>
      </c>
      <c t="str" s="89" r="BB45">
        <f>IF(NOT(snowball),0,IF(S44&lt;=0,0,IF($C45&lt;=SUM($AZ45:BA45),0,IF(AP45+$C45-SUM($AZ45:BA45)&gt;S44+AD45,S44+AD45-AP45,$C45-SUM($AZ45:BA45)))))</f>
        <v>#NAME?</v>
      </c>
      <c t="str" s="89" r="BC45">
        <f>IF(NOT(snowball),0,IF(T44&lt;=0,0,IF($C45&lt;=SUM($AZ45:BB45),0,IF(AQ45+$C45-SUM($AZ45:BB45)&gt;T44+AE45,T44+AE45-AQ45,$C45-SUM($AZ45:BB45)))))</f>
        <v>#NAME?</v>
      </c>
      <c t="str" s="89" r="BD45">
        <f>IF(NOT(snowball),0,IF(U44&lt;=0,0,IF($C45&lt;=SUM($AZ45:BC45),0,IF(AR45+$C45-SUM($AZ45:BC45)&gt;U44+AF45,U44+AF45-AR45,$C45-SUM($AZ45:BC45)))))</f>
        <v>#NAME?</v>
      </c>
      <c t="str" s="89" r="BE45">
        <f>IF(NOT(snowball),0,IF(V44&lt;=0,0,IF($C45&lt;=SUM($AZ45:BD45),0,IF(AS45+$C45-SUM($AZ45:BD45)&gt;V44+AG45,V44+AG45-AS45,$C45-SUM($AZ45:BD45)))))</f>
        <v>#NAME?</v>
      </c>
      <c t="str" s="89" r="BF45">
        <f>IF(NOT(snowball),0,IF(W44&lt;=0,0,IF($C45&lt;=SUM($AZ45:BE45),0,IF(AT45+$C45-SUM($AZ45:BE45)&gt;W44+AH45,W44+AH45-AT45,$C45-SUM($AZ45:BE45)))))</f>
        <v>#NAME?</v>
      </c>
      <c t="str" s="89" r="BG45">
        <f>IF(NOT(snowball),0,IF(X44&lt;=0,0,IF($C45&lt;=SUM($AZ45:BF45),0,IF(AU45+$C45-SUM($AZ45:BF45)&gt;X44+AI45,X44+AI45-AU45,$C45-SUM($AZ45:BF45)))))</f>
        <v>#NAME?</v>
      </c>
      <c t="str" s="89" r="BH45">
        <f>IF(NOT(snowball),0,IF(Y44&lt;=0,0,IF($C45&lt;=SUM($AZ45:BG45),0,IF(AV45+$C45-SUM($AZ45:BG45)&gt;Y44+AJ45,Y44+AJ45-AV45,$C45-SUM($AZ45:BG45)))))</f>
        <v>#NAME?</v>
      </c>
      <c t="str" s="89" r="BI45">
        <f>IF(NOT(snowball),0,IF(Z44&lt;=0,0,IF($C45&lt;=SUM($AZ45:BH45),0,IF(AW45+$C45-SUM($AZ45:BH45)&gt;Z44+AK45,Z44+AK45-AW45,$C45-SUM($AZ45:BH45)))))</f>
        <v>#NAME?</v>
      </c>
    </row>
    <row customHeight="1" r="46" ht="10.5">
      <c t="str" s="85" r="A46">
        <f>IF(SUM(Q45:Z45)&lt;=0,"",A45+1)</f>
        <v>#NAME?</v>
      </c>
      <c t="str" s="86" r="B46">
        <f>IF(A46="",NA(),DATE(YEAR(B45),MONTH(B45)+1,1))</f>
        <v>#NAME?</v>
      </c>
      <c t="str" s="87" r="C46">
        <f>IF(A46="","",IF(snowball,IF(($E$5-AX46)&lt;0,0,$E$5-AX46),"n/a")+D46)</f>
        <v>#NAME?</v>
      </c>
      <c s="88" r="D46"/>
      <c t="str" s="89" r="E46">
        <f>AN46+AZ46</f>
        <v>#NAME?</v>
      </c>
      <c t="str" s="89" r="F46">
        <f>AO46+BA46</f>
        <v>#NAME?</v>
      </c>
      <c t="str" s="89" r="G46">
        <f>AP46+BB46</f>
        <v>#NAME?</v>
      </c>
      <c t="str" s="89" r="H46">
        <f>AQ46+BC46</f>
        <v>#NAME?</v>
      </c>
      <c t="str" s="89" r="I46">
        <f>AR46+BD46</f>
        <v>#NAME?</v>
      </c>
      <c t="str" s="89" r="J46">
        <f>AS46+BE46</f>
        <v>#NAME?</v>
      </c>
      <c t="str" s="89" r="K46">
        <f>AT46+BF46</f>
        <v>#NAME?</v>
      </c>
      <c t="str" s="89" r="L46">
        <f>AU46+BG46</f>
        <v>#NAME?</v>
      </c>
      <c t="str" s="89" r="M46">
        <f>AV46+BH46</f>
        <v>#NAME?</v>
      </c>
      <c t="str" s="89" r="N46">
        <f>AW46+BI46</f>
        <v>#NAME?</v>
      </c>
      <c s="90" r="O46"/>
      <c t="str" s="89" r="P46">
        <f>SUM(Q46:Z46)</f>
        <v>#NAME?</v>
      </c>
      <c t="str" s="89" r="Q46">
        <f>IF(E$8=0,0,ROUND(Q45-(E46-AB46),2))</f>
        <v>#NAME?</v>
      </c>
      <c t="str" s="89" r="R46">
        <f>IF(F$8=0,0,ROUND(R45-(F46-AC46),2))</f>
        <v>#NAME?</v>
      </c>
      <c t="str" s="89" r="S46">
        <f>IF(G$8=0,0,ROUND(S45-(G46-AD46),2))</f>
        <v>#NAME?</v>
      </c>
      <c t="str" s="89" r="T46">
        <f>IF(H$8=0,0,ROUND(T45-(H46-AE46),2))</f>
        <v>#NAME?</v>
      </c>
      <c t="str" s="89" r="U46">
        <f>IF(I$8=0,0,ROUND(U45-(I46-AF46),2))</f>
        <v>#NAME?</v>
      </c>
      <c t="str" s="89" r="V46">
        <f>IF(J$8=0,0,ROUND(V45-(J46-AG46),2))</f>
        <v> -  </v>
      </c>
      <c t="str" s="89" r="W46">
        <f>IF(K$8=0,0,ROUND(W45-(K46-AH46),2))</f>
        <v> -  </v>
      </c>
      <c t="str" s="89" r="X46">
        <f>IF(L$8=0,0,ROUND(X45-(L46-AI46),2))</f>
        <v> -  </v>
      </c>
      <c t="str" s="89" r="Y46">
        <f>IF(M$8=0,0,ROUND(Y45-(M46-AJ46),2))</f>
        <v> -  </v>
      </c>
      <c t="str" s="89" r="Z46">
        <f>IF(N$8=0,0,ROUND(Z45-(N46-AK46),2))</f>
        <v> -  </v>
      </c>
      <c s="92" r="AA46"/>
      <c t="str" s="89" r="AB46">
        <f>ROUND(Q45*E$9/12,2)</f>
        <v>#NAME?</v>
      </c>
      <c t="str" s="89" r="AC46">
        <f>ROUND(R45*F$9/12,2)</f>
        <v>#NAME?</v>
      </c>
      <c t="str" s="89" r="AD46">
        <f>ROUND(S45*G$9/12,2)</f>
        <v>#NAME?</v>
      </c>
      <c t="str" s="89" r="AE46">
        <f>ROUND(T45*H$9/12,2)</f>
        <v>#NAME?</v>
      </c>
      <c t="str" s="89" r="AF46">
        <f>ROUND(U45*I$9/12,2)</f>
        <v>#NAME?</v>
      </c>
      <c t="str" s="89" r="AG46">
        <f>ROUND(V45*J$9/12,2)</f>
        <v> -  </v>
      </c>
      <c t="str" s="89" r="AH46">
        <f>ROUND(W45*K$9/12,2)</f>
        <v> -  </v>
      </c>
      <c t="str" s="89" r="AI46">
        <f>ROUND(X45*L$9/12,2)</f>
        <v> -  </v>
      </c>
      <c t="str" s="89" r="AJ46">
        <f>ROUND(Y45*M$9/12,2)</f>
        <v> -  </v>
      </c>
      <c t="str" s="89" r="AK46">
        <f>ROUND(Z45*N$9/12,2)</f>
        <v> -  </v>
      </c>
      <c t="str" s="89" r="AL46">
        <f>SUM(AB46:AK46)</f>
        <v>#NAME?</v>
      </c>
      <c s="93" r="AM46"/>
      <c t="str" s="89" r="AN46">
        <f>IF(Q45&gt;0,IF((Q45+AB46)&lt;E$10,Q45+AB46,E$10),0)</f>
        <v>#NAME?</v>
      </c>
      <c t="str" s="89" r="AO46">
        <f>IF(R45&gt;0,IF((R45+AC46)&lt;F$10,R45+AC46,F$10),0)</f>
        <v>#NAME?</v>
      </c>
      <c t="str" s="89" r="AP46">
        <f>IF(S45&gt;0,IF((S45+AD46)&lt;G$10,S45+AD46,G$10),0)</f>
        <v>#NAME?</v>
      </c>
      <c t="str" s="89" r="AQ46">
        <f>IF(T45&gt;0,IF((T45+AE46)&lt;H$10,T45+AE46,H$10),0)</f>
        <v>#NAME?</v>
      </c>
      <c t="str" s="89" r="AR46">
        <f>IF(U45&gt;0,IF((U45+AF46)&lt;I$10,U45+AF46,I$10),0)</f>
        <v>#NAME?</v>
      </c>
      <c t="str" s="89" r="AS46">
        <f>IF(V45&gt;0,IF((V45+AG46)&lt;J$10,V45+AG46,J$10),0)</f>
        <v> -  </v>
      </c>
      <c t="str" s="89" r="AT46">
        <f>IF(W45&gt;0,IF((W45+AH46)&lt;K$10,W45+AH46,K$10),0)</f>
        <v> -  </v>
      </c>
      <c t="str" s="89" r="AU46">
        <f>IF(X45&gt;0,IF((X45+AI46)&lt;L$10,X45+AI46,L$10),0)</f>
        <v> -  </v>
      </c>
      <c t="str" s="89" r="AV46">
        <f>IF(Y45&gt;0,IF((Y45+AJ46)&lt;M$10,Y45+AJ46,M$10),0)</f>
        <v> -  </v>
      </c>
      <c t="str" s="89" r="AW46">
        <f>IF(Z45&gt;0,IF((Z45+AK46)&lt;N$10,Z45+AK46,N$10),0)</f>
        <v> -  </v>
      </c>
      <c t="str" s="89" r="AX46">
        <f>SUM(AN46:AW46)</f>
        <v>#NAME?</v>
      </c>
      <c s="89" r="AY46"/>
      <c t="str" s="91" r="AZ46">
        <f>IF(NOT(snowball),0,IF(Q45&lt;=0,0,IF(AN46+$C46&gt;Q45+AB46,Q45+AB46-AN46,$C46)))</f>
        <v>#NAME?</v>
      </c>
      <c t="str" s="89" r="BA46">
        <f>IF(NOT(snowball),0,IF(R45&lt;=0,0,IF($C46&lt;=SUM($AZ46:AZ46),0,IF(AO46+$C46-SUM($AZ46:AZ46)&gt;R45+AC46,R45+AC46-AO46,$C46-SUM($AZ46:AZ46)))))</f>
        <v>#NAME?</v>
      </c>
      <c t="str" s="89" r="BB46">
        <f>IF(NOT(snowball),0,IF(S45&lt;=0,0,IF($C46&lt;=SUM($AZ46:BA46),0,IF(AP46+$C46-SUM($AZ46:BA46)&gt;S45+AD46,S45+AD46-AP46,$C46-SUM($AZ46:BA46)))))</f>
        <v>#NAME?</v>
      </c>
      <c t="str" s="89" r="BC46">
        <f>IF(NOT(snowball),0,IF(T45&lt;=0,0,IF($C46&lt;=SUM($AZ46:BB46),0,IF(AQ46+$C46-SUM($AZ46:BB46)&gt;T45+AE46,T45+AE46-AQ46,$C46-SUM($AZ46:BB46)))))</f>
        <v>#NAME?</v>
      </c>
      <c t="str" s="89" r="BD46">
        <f>IF(NOT(snowball),0,IF(U45&lt;=0,0,IF($C46&lt;=SUM($AZ46:BC46),0,IF(AR46+$C46-SUM($AZ46:BC46)&gt;U45+AF46,U45+AF46-AR46,$C46-SUM($AZ46:BC46)))))</f>
        <v>#NAME?</v>
      </c>
      <c t="str" s="89" r="BE46">
        <f>IF(NOT(snowball),0,IF(V45&lt;=0,0,IF($C46&lt;=SUM($AZ46:BD46),0,IF(AS46+$C46-SUM($AZ46:BD46)&gt;V45+AG46,V45+AG46-AS46,$C46-SUM($AZ46:BD46)))))</f>
        <v>#NAME?</v>
      </c>
      <c t="str" s="89" r="BF46">
        <f>IF(NOT(snowball),0,IF(W45&lt;=0,0,IF($C46&lt;=SUM($AZ46:BE46),0,IF(AT46+$C46-SUM($AZ46:BE46)&gt;W45+AH46,W45+AH46-AT46,$C46-SUM($AZ46:BE46)))))</f>
        <v>#NAME?</v>
      </c>
      <c t="str" s="89" r="BG46">
        <f>IF(NOT(snowball),0,IF(X45&lt;=0,0,IF($C46&lt;=SUM($AZ46:BF46),0,IF(AU46+$C46-SUM($AZ46:BF46)&gt;X45+AI46,X45+AI46-AU46,$C46-SUM($AZ46:BF46)))))</f>
        <v>#NAME?</v>
      </c>
      <c t="str" s="89" r="BH46">
        <f>IF(NOT(snowball),0,IF(Y45&lt;=0,0,IF($C46&lt;=SUM($AZ46:BG46),0,IF(AV46+$C46-SUM($AZ46:BG46)&gt;Y45+AJ46,Y45+AJ46-AV46,$C46-SUM($AZ46:BG46)))))</f>
        <v>#NAME?</v>
      </c>
      <c t="str" s="89" r="BI46">
        <f>IF(NOT(snowball),0,IF(Z45&lt;=0,0,IF($C46&lt;=SUM($AZ46:BH46),0,IF(AW46+$C46-SUM($AZ46:BH46)&gt;Z45+AK46,Z45+AK46-AW46,$C46-SUM($AZ46:BH46)))))</f>
        <v>#NAME?</v>
      </c>
    </row>
    <row customHeight="1" r="47" ht="10.5">
      <c t="str" s="85" r="A47">
        <f>IF(SUM(Q46:Z46)&lt;=0,"",A46+1)</f>
        <v>#NAME?</v>
      </c>
      <c t="str" s="86" r="B47">
        <f>IF(A47="",NA(),DATE(YEAR(B46),MONTH(B46)+1,1))</f>
        <v>#NAME?</v>
      </c>
      <c t="str" s="87" r="C47">
        <f>IF(A47="","",IF(snowball,IF(($E$5-AX47)&lt;0,0,$E$5-AX47),"n/a")+D47)</f>
        <v>#NAME?</v>
      </c>
      <c s="88" r="D47"/>
      <c t="str" s="89" r="E47">
        <f>AN47+AZ47</f>
        <v>#NAME?</v>
      </c>
      <c t="str" s="89" r="F47">
        <f>AO47+BA47</f>
        <v>#NAME?</v>
      </c>
      <c t="str" s="89" r="G47">
        <f>AP47+BB47</f>
        <v>#NAME?</v>
      </c>
      <c t="str" s="89" r="H47">
        <f>AQ47+BC47</f>
        <v>#NAME?</v>
      </c>
      <c t="str" s="89" r="I47">
        <f>AR47+BD47</f>
        <v>#NAME?</v>
      </c>
      <c t="str" s="89" r="J47">
        <f>AS47+BE47</f>
        <v>#NAME?</v>
      </c>
      <c t="str" s="89" r="K47">
        <f>AT47+BF47</f>
        <v>#NAME?</v>
      </c>
      <c t="str" s="89" r="L47">
        <f>AU47+BG47</f>
        <v>#NAME?</v>
      </c>
      <c t="str" s="89" r="M47">
        <f>AV47+BH47</f>
        <v>#NAME?</v>
      </c>
      <c t="str" s="89" r="N47">
        <f>AW47+BI47</f>
        <v>#NAME?</v>
      </c>
      <c s="90" r="O47"/>
      <c t="str" s="89" r="P47">
        <f>SUM(Q47:Z47)</f>
        <v>#NAME?</v>
      </c>
      <c t="str" s="89" r="Q47">
        <f>IF(E$8=0,0,ROUND(Q46-(E47-AB47),2))</f>
        <v>#NAME?</v>
      </c>
      <c t="str" s="89" r="R47">
        <f>IF(F$8=0,0,ROUND(R46-(F47-AC47),2))</f>
        <v>#NAME?</v>
      </c>
      <c t="str" s="89" r="S47">
        <f>IF(G$8=0,0,ROUND(S46-(G47-AD47),2))</f>
        <v>#NAME?</v>
      </c>
      <c t="str" s="89" r="T47">
        <f>IF(H$8=0,0,ROUND(T46-(H47-AE47),2))</f>
        <v>#NAME?</v>
      </c>
      <c t="str" s="89" r="U47">
        <f>IF(I$8=0,0,ROUND(U46-(I47-AF47),2))</f>
        <v>#NAME?</v>
      </c>
      <c t="str" s="89" r="V47">
        <f>IF(J$8=0,0,ROUND(V46-(J47-AG47),2))</f>
        <v> -  </v>
      </c>
      <c t="str" s="89" r="W47">
        <f>IF(K$8=0,0,ROUND(W46-(K47-AH47),2))</f>
        <v> -  </v>
      </c>
      <c t="str" s="89" r="X47">
        <f>IF(L$8=0,0,ROUND(X46-(L47-AI47),2))</f>
        <v> -  </v>
      </c>
      <c t="str" s="89" r="Y47">
        <f>IF(M$8=0,0,ROUND(Y46-(M47-AJ47),2))</f>
        <v> -  </v>
      </c>
      <c t="str" s="89" r="Z47">
        <f>IF(N$8=0,0,ROUND(Z46-(N47-AK47),2))</f>
        <v> -  </v>
      </c>
      <c s="92" r="AA47"/>
      <c t="str" s="89" r="AB47">
        <f>ROUND(Q46*E$9/12,2)</f>
        <v>#NAME?</v>
      </c>
      <c t="str" s="89" r="AC47">
        <f>ROUND(R46*F$9/12,2)</f>
        <v>#NAME?</v>
      </c>
      <c t="str" s="89" r="AD47">
        <f>ROUND(S46*G$9/12,2)</f>
        <v>#NAME?</v>
      </c>
      <c t="str" s="89" r="AE47">
        <f>ROUND(T46*H$9/12,2)</f>
        <v>#NAME?</v>
      </c>
      <c t="str" s="89" r="AF47">
        <f>ROUND(U46*I$9/12,2)</f>
        <v>#NAME?</v>
      </c>
      <c t="str" s="89" r="AG47">
        <f>ROUND(V46*J$9/12,2)</f>
        <v> -  </v>
      </c>
      <c t="str" s="89" r="AH47">
        <f>ROUND(W46*K$9/12,2)</f>
        <v> -  </v>
      </c>
      <c t="str" s="89" r="AI47">
        <f>ROUND(X46*L$9/12,2)</f>
        <v> -  </v>
      </c>
      <c t="str" s="89" r="AJ47">
        <f>ROUND(Y46*M$9/12,2)</f>
        <v> -  </v>
      </c>
      <c t="str" s="89" r="AK47">
        <f>ROUND(Z46*N$9/12,2)</f>
        <v> -  </v>
      </c>
      <c t="str" s="89" r="AL47">
        <f>SUM(AB47:AK47)</f>
        <v>#NAME?</v>
      </c>
      <c s="93" r="AM47"/>
      <c t="str" s="89" r="AN47">
        <f>IF(Q46&gt;0,IF((Q46+AB47)&lt;E$10,Q46+AB47,E$10),0)</f>
        <v>#NAME?</v>
      </c>
      <c t="str" s="89" r="AO47">
        <f>IF(R46&gt;0,IF((R46+AC47)&lt;F$10,R46+AC47,F$10),0)</f>
        <v>#NAME?</v>
      </c>
      <c t="str" s="89" r="AP47">
        <f>IF(S46&gt;0,IF((S46+AD47)&lt;G$10,S46+AD47,G$10),0)</f>
        <v>#NAME?</v>
      </c>
      <c t="str" s="89" r="AQ47">
        <f>IF(T46&gt;0,IF((T46+AE47)&lt;H$10,T46+AE47,H$10),0)</f>
        <v>#NAME?</v>
      </c>
      <c t="str" s="89" r="AR47">
        <f>IF(U46&gt;0,IF((U46+AF47)&lt;I$10,U46+AF47,I$10),0)</f>
        <v>#NAME?</v>
      </c>
      <c t="str" s="89" r="AS47">
        <f>IF(V46&gt;0,IF((V46+AG47)&lt;J$10,V46+AG47,J$10),0)</f>
        <v> -  </v>
      </c>
      <c t="str" s="89" r="AT47">
        <f>IF(W46&gt;0,IF((W46+AH47)&lt;K$10,W46+AH47,K$10),0)</f>
        <v> -  </v>
      </c>
      <c t="str" s="89" r="AU47">
        <f>IF(X46&gt;0,IF((X46+AI47)&lt;L$10,X46+AI47,L$10),0)</f>
        <v> -  </v>
      </c>
      <c t="str" s="89" r="AV47">
        <f>IF(Y46&gt;0,IF((Y46+AJ47)&lt;M$10,Y46+AJ47,M$10),0)</f>
        <v> -  </v>
      </c>
      <c t="str" s="89" r="AW47">
        <f>IF(Z46&gt;0,IF((Z46+AK47)&lt;N$10,Z46+AK47,N$10),0)</f>
        <v> -  </v>
      </c>
      <c t="str" s="89" r="AX47">
        <f>SUM(AN47:AW47)</f>
        <v>#NAME?</v>
      </c>
      <c s="89" r="AY47"/>
      <c t="str" s="91" r="AZ47">
        <f>IF(NOT(snowball),0,IF(Q46&lt;=0,0,IF(AN47+$C47&gt;Q46+AB47,Q46+AB47-AN47,$C47)))</f>
        <v>#NAME?</v>
      </c>
      <c t="str" s="89" r="BA47">
        <f>IF(NOT(snowball),0,IF(R46&lt;=0,0,IF($C47&lt;=SUM($AZ47:AZ47),0,IF(AO47+$C47-SUM($AZ47:AZ47)&gt;R46+AC47,R46+AC47-AO47,$C47-SUM($AZ47:AZ47)))))</f>
        <v>#NAME?</v>
      </c>
      <c t="str" s="89" r="BB47">
        <f>IF(NOT(snowball),0,IF(S46&lt;=0,0,IF($C47&lt;=SUM($AZ47:BA47),0,IF(AP47+$C47-SUM($AZ47:BA47)&gt;S46+AD47,S46+AD47-AP47,$C47-SUM($AZ47:BA47)))))</f>
        <v>#NAME?</v>
      </c>
      <c t="str" s="89" r="BC47">
        <f>IF(NOT(snowball),0,IF(T46&lt;=0,0,IF($C47&lt;=SUM($AZ47:BB47),0,IF(AQ47+$C47-SUM($AZ47:BB47)&gt;T46+AE47,T46+AE47-AQ47,$C47-SUM($AZ47:BB47)))))</f>
        <v>#NAME?</v>
      </c>
      <c t="str" s="89" r="BD47">
        <f>IF(NOT(snowball),0,IF(U46&lt;=0,0,IF($C47&lt;=SUM($AZ47:BC47),0,IF(AR47+$C47-SUM($AZ47:BC47)&gt;U46+AF47,U46+AF47-AR47,$C47-SUM($AZ47:BC47)))))</f>
        <v>#NAME?</v>
      </c>
      <c t="str" s="89" r="BE47">
        <f>IF(NOT(snowball),0,IF(V46&lt;=0,0,IF($C47&lt;=SUM($AZ47:BD47),0,IF(AS47+$C47-SUM($AZ47:BD47)&gt;V46+AG47,V46+AG47-AS47,$C47-SUM($AZ47:BD47)))))</f>
        <v>#NAME?</v>
      </c>
      <c t="str" s="89" r="BF47">
        <f>IF(NOT(snowball),0,IF(W46&lt;=0,0,IF($C47&lt;=SUM($AZ47:BE47),0,IF(AT47+$C47-SUM($AZ47:BE47)&gt;W46+AH47,W46+AH47-AT47,$C47-SUM($AZ47:BE47)))))</f>
        <v>#NAME?</v>
      </c>
      <c t="str" s="89" r="BG47">
        <f>IF(NOT(snowball),0,IF(X46&lt;=0,0,IF($C47&lt;=SUM($AZ47:BF47),0,IF(AU47+$C47-SUM($AZ47:BF47)&gt;X46+AI47,X46+AI47-AU47,$C47-SUM($AZ47:BF47)))))</f>
        <v>#NAME?</v>
      </c>
      <c t="str" s="89" r="BH47">
        <f>IF(NOT(snowball),0,IF(Y46&lt;=0,0,IF($C47&lt;=SUM($AZ47:BG47),0,IF(AV47+$C47-SUM($AZ47:BG47)&gt;Y46+AJ47,Y46+AJ47-AV47,$C47-SUM($AZ47:BG47)))))</f>
        <v>#NAME?</v>
      </c>
      <c t="str" s="89" r="BI47">
        <f>IF(NOT(snowball),0,IF(Z46&lt;=0,0,IF($C47&lt;=SUM($AZ47:BH47),0,IF(AW47+$C47-SUM($AZ47:BH47)&gt;Z46+AK47,Z46+AK47-AW47,$C47-SUM($AZ47:BH47)))))</f>
        <v>#NAME?</v>
      </c>
    </row>
    <row customHeight="1" r="48" ht="10.5">
      <c t="str" s="85" r="A48">
        <f>IF(SUM(Q47:Z47)&lt;=0,"",A47+1)</f>
        <v>#NAME?</v>
      </c>
      <c t="str" s="86" r="B48">
        <f>IF(A48="",NA(),DATE(YEAR(B47),MONTH(B47)+1,1))</f>
        <v>#NAME?</v>
      </c>
      <c t="str" s="87" r="C48">
        <f>IF(A48="","",IF(snowball,IF(($E$5-AX48)&lt;0,0,$E$5-AX48),"n/a")+D48)</f>
        <v>#NAME?</v>
      </c>
      <c s="88" r="D48"/>
      <c t="str" s="89" r="E48">
        <f>AN48+AZ48</f>
        <v>#NAME?</v>
      </c>
      <c t="str" s="89" r="F48">
        <f>AO48+BA48</f>
        <v>#NAME?</v>
      </c>
      <c t="str" s="89" r="G48">
        <f>AP48+BB48</f>
        <v>#NAME?</v>
      </c>
      <c t="str" s="89" r="H48">
        <f>AQ48+BC48</f>
        <v>#NAME?</v>
      </c>
      <c t="str" s="89" r="I48">
        <f>AR48+BD48</f>
        <v>#NAME?</v>
      </c>
      <c t="str" s="89" r="J48">
        <f>AS48+BE48</f>
        <v>#NAME?</v>
      </c>
      <c t="str" s="89" r="K48">
        <f>AT48+BF48</f>
        <v>#NAME?</v>
      </c>
      <c t="str" s="89" r="L48">
        <f>AU48+BG48</f>
        <v>#NAME?</v>
      </c>
      <c t="str" s="89" r="M48">
        <f>AV48+BH48</f>
        <v>#NAME?</v>
      </c>
      <c t="str" s="89" r="N48">
        <f>AW48+BI48</f>
        <v>#NAME?</v>
      </c>
      <c s="90" r="O48"/>
      <c t="str" s="89" r="P48">
        <f>SUM(Q48:Z48)</f>
        <v>#NAME?</v>
      </c>
      <c t="str" s="89" r="Q48">
        <f>IF(E$8=0,0,ROUND(Q47-(E48-AB48),2))</f>
        <v>#NAME?</v>
      </c>
      <c t="str" s="89" r="R48">
        <f>IF(F$8=0,0,ROUND(R47-(F48-AC48),2))</f>
        <v>#NAME?</v>
      </c>
      <c t="str" s="89" r="S48">
        <f>IF(G$8=0,0,ROUND(S47-(G48-AD48),2))</f>
        <v>#NAME?</v>
      </c>
      <c t="str" s="89" r="T48">
        <f>IF(H$8=0,0,ROUND(T47-(H48-AE48),2))</f>
        <v>#NAME?</v>
      </c>
      <c t="str" s="89" r="U48">
        <f>IF(I$8=0,0,ROUND(U47-(I48-AF48),2))</f>
        <v>#NAME?</v>
      </c>
      <c t="str" s="89" r="V48">
        <f>IF(J$8=0,0,ROUND(V47-(J48-AG48),2))</f>
        <v> -  </v>
      </c>
      <c t="str" s="89" r="W48">
        <f>IF(K$8=0,0,ROUND(W47-(K48-AH48),2))</f>
        <v> -  </v>
      </c>
      <c t="str" s="89" r="X48">
        <f>IF(L$8=0,0,ROUND(X47-(L48-AI48),2))</f>
        <v> -  </v>
      </c>
      <c t="str" s="89" r="Y48">
        <f>IF(M$8=0,0,ROUND(Y47-(M48-AJ48),2))</f>
        <v> -  </v>
      </c>
      <c t="str" s="89" r="Z48">
        <f>IF(N$8=0,0,ROUND(Z47-(N48-AK48),2))</f>
        <v> -  </v>
      </c>
      <c s="92" r="AA48"/>
      <c t="str" s="89" r="AB48">
        <f>ROUND(Q47*E$9/12,2)</f>
        <v>#NAME?</v>
      </c>
      <c t="str" s="89" r="AC48">
        <f>ROUND(R47*F$9/12,2)</f>
        <v>#NAME?</v>
      </c>
      <c t="str" s="89" r="AD48">
        <f>ROUND(S47*G$9/12,2)</f>
        <v>#NAME?</v>
      </c>
      <c t="str" s="89" r="AE48">
        <f>ROUND(T47*H$9/12,2)</f>
        <v>#NAME?</v>
      </c>
      <c t="str" s="89" r="AF48">
        <f>ROUND(U47*I$9/12,2)</f>
        <v>#NAME?</v>
      </c>
      <c t="str" s="89" r="AG48">
        <f>ROUND(V47*J$9/12,2)</f>
        <v> -  </v>
      </c>
      <c t="str" s="89" r="AH48">
        <f>ROUND(W47*K$9/12,2)</f>
        <v> -  </v>
      </c>
      <c t="str" s="89" r="AI48">
        <f>ROUND(X47*L$9/12,2)</f>
        <v> -  </v>
      </c>
      <c t="str" s="89" r="AJ48">
        <f>ROUND(Y47*M$9/12,2)</f>
        <v> -  </v>
      </c>
      <c t="str" s="89" r="AK48">
        <f>ROUND(Z47*N$9/12,2)</f>
        <v> -  </v>
      </c>
      <c t="str" s="89" r="AL48">
        <f>SUM(AB48:AK48)</f>
        <v>#NAME?</v>
      </c>
      <c s="93" r="AM48"/>
      <c t="str" s="89" r="AN48">
        <f>IF(Q47&gt;0,IF((Q47+AB48)&lt;E$10,Q47+AB48,E$10),0)</f>
        <v>#NAME?</v>
      </c>
      <c t="str" s="89" r="AO48">
        <f>IF(R47&gt;0,IF((R47+AC48)&lt;F$10,R47+AC48,F$10),0)</f>
        <v>#NAME?</v>
      </c>
      <c t="str" s="89" r="AP48">
        <f>IF(S47&gt;0,IF((S47+AD48)&lt;G$10,S47+AD48,G$10),0)</f>
        <v>#NAME?</v>
      </c>
      <c t="str" s="89" r="AQ48">
        <f>IF(T47&gt;0,IF((T47+AE48)&lt;H$10,T47+AE48,H$10),0)</f>
        <v>#NAME?</v>
      </c>
      <c t="str" s="89" r="AR48">
        <f>IF(U47&gt;0,IF((U47+AF48)&lt;I$10,U47+AF48,I$10),0)</f>
        <v>#NAME?</v>
      </c>
      <c t="str" s="89" r="AS48">
        <f>IF(V47&gt;0,IF((V47+AG48)&lt;J$10,V47+AG48,J$10),0)</f>
        <v> -  </v>
      </c>
      <c t="str" s="89" r="AT48">
        <f>IF(W47&gt;0,IF((W47+AH48)&lt;K$10,W47+AH48,K$10),0)</f>
        <v> -  </v>
      </c>
      <c t="str" s="89" r="AU48">
        <f>IF(X47&gt;0,IF((X47+AI48)&lt;L$10,X47+AI48,L$10),0)</f>
        <v> -  </v>
      </c>
      <c t="str" s="89" r="AV48">
        <f>IF(Y47&gt;0,IF((Y47+AJ48)&lt;M$10,Y47+AJ48,M$10),0)</f>
        <v> -  </v>
      </c>
      <c t="str" s="89" r="AW48">
        <f>IF(Z47&gt;0,IF((Z47+AK48)&lt;N$10,Z47+AK48,N$10),0)</f>
        <v> -  </v>
      </c>
      <c t="str" s="89" r="AX48">
        <f>SUM(AN48:AW48)</f>
        <v>#NAME?</v>
      </c>
      <c s="89" r="AY48"/>
      <c t="str" s="91" r="AZ48">
        <f>IF(NOT(snowball),0,IF(Q47&lt;=0,0,IF(AN48+$C48&gt;Q47+AB48,Q47+AB48-AN48,$C48)))</f>
        <v>#NAME?</v>
      </c>
      <c t="str" s="89" r="BA48">
        <f>IF(NOT(snowball),0,IF(R47&lt;=0,0,IF($C48&lt;=SUM($AZ48:AZ48),0,IF(AO48+$C48-SUM($AZ48:AZ48)&gt;R47+AC48,R47+AC48-AO48,$C48-SUM($AZ48:AZ48)))))</f>
        <v>#NAME?</v>
      </c>
      <c t="str" s="89" r="BB48">
        <f>IF(NOT(snowball),0,IF(S47&lt;=0,0,IF($C48&lt;=SUM($AZ48:BA48),0,IF(AP48+$C48-SUM($AZ48:BA48)&gt;S47+AD48,S47+AD48-AP48,$C48-SUM($AZ48:BA48)))))</f>
        <v>#NAME?</v>
      </c>
      <c t="str" s="89" r="BC48">
        <f>IF(NOT(snowball),0,IF(T47&lt;=0,0,IF($C48&lt;=SUM($AZ48:BB48),0,IF(AQ48+$C48-SUM($AZ48:BB48)&gt;T47+AE48,T47+AE48-AQ48,$C48-SUM($AZ48:BB48)))))</f>
        <v>#NAME?</v>
      </c>
      <c t="str" s="89" r="BD48">
        <f>IF(NOT(snowball),0,IF(U47&lt;=0,0,IF($C48&lt;=SUM($AZ48:BC48),0,IF(AR48+$C48-SUM($AZ48:BC48)&gt;U47+AF48,U47+AF48-AR48,$C48-SUM($AZ48:BC48)))))</f>
        <v>#NAME?</v>
      </c>
      <c t="str" s="89" r="BE48">
        <f>IF(NOT(snowball),0,IF(V47&lt;=0,0,IF($C48&lt;=SUM($AZ48:BD48),0,IF(AS48+$C48-SUM($AZ48:BD48)&gt;V47+AG48,V47+AG48-AS48,$C48-SUM($AZ48:BD48)))))</f>
        <v>#NAME?</v>
      </c>
      <c t="str" s="89" r="BF48">
        <f>IF(NOT(snowball),0,IF(W47&lt;=0,0,IF($C48&lt;=SUM($AZ48:BE48),0,IF(AT48+$C48-SUM($AZ48:BE48)&gt;W47+AH48,W47+AH48-AT48,$C48-SUM($AZ48:BE48)))))</f>
        <v>#NAME?</v>
      </c>
      <c t="str" s="89" r="BG48">
        <f>IF(NOT(snowball),0,IF(X47&lt;=0,0,IF($C48&lt;=SUM($AZ48:BF48),0,IF(AU48+$C48-SUM($AZ48:BF48)&gt;X47+AI48,X47+AI48-AU48,$C48-SUM($AZ48:BF48)))))</f>
        <v>#NAME?</v>
      </c>
      <c t="str" s="89" r="BH48">
        <f>IF(NOT(snowball),0,IF(Y47&lt;=0,0,IF($C48&lt;=SUM($AZ48:BG48),0,IF(AV48+$C48-SUM($AZ48:BG48)&gt;Y47+AJ48,Y47+AJ48-AV48,$C48-SUM($AZ48:BG48)))))</f>
        <v>#NAME?</v>
      </c>
      <c t="str" s="89" r="BI48">
        <f>IF(NOT(snowball),0,IF(Z47&lt;=0,0,IF($C48&lt;=SUM($AZ48:BH48),0,IF(AW48+$C48-SUM($AZ48:BH48)&gt;Z47+AK48,Z47+AK48-AW48,$C48-SUM($AZ48:BH48)))))</f>
        <v>#NAME?</v>
      </c>
    </row>
    <row customHeight="1" r="49" ht="10.5">
      <c t="str" s="85" r="A49">
        <f>IF(SUM(Q48:Z48)&lt;=0,"",A48+1)</f>
        <v>#NAME?</v>
      </c>
      <c t="str" s="86" r="B49">
        <f>IF(A49="",NA(),DATE(YEAR(B48),MONTH(B48)+1,1))</f>
        <v>#NAME?</v>
      </c>
      <c t="str" s="87" r="C49">
        <f>IF(A49="","",IF(snowball,IF(($E$5-AX49)&lt;0,0,$E$5-AX49),"n/a")+D49)</f>
        <v>#NAME?</v>
      </c>
      <c s="88" r="D49"/>
      <c t="str" s="89" r="E49">
        <f>AN49+AZ49</f>
        <v>#NAME?</v>
      </c>
      <c t="str" s="89" r="F49">
        <f>AO49+BA49</f>
        <v>#NAME?</v>
      </c>
      <c t="str" s="89" r="G49">
        <f>AP49+BB49</f>
        <v>#NAME?</v>
      </c>
      <c t="str" s="89" r="H49">
        <f>AQ49+BC49</f>
        <v>#NAME?</v>
      </c>
      <c t="str" s="89" r="I49">
        <f>AR49+BD49</f>
        <v>#NAME?</v>
      </c>
      <c t="str" s="89" r="J49">
        <f>AS49+BE49</f>
        <v>#NAME?</v>
      </c>
      <c t="str" s="89" r="K49">
        <f>AT49+BF49</f>
        <v>#NAME?</v>
      </c>
      <c t="str" s="89" r="L49">
        <f>AU49+BG49</f>
        <v>#NAME?</v>
      </c>
      <c t="str" s="89" r="M49">
        <f>AV49+BH49</f>
        <v>#NAME?</v>
      </c>
      <c t="str" s="89" r="N49">
        <f>AW49+BI49</f>
        <v>#NAME?</v>
      </c>
      <c s="90" r="O49"/>
      <c t="str" s="89" r="P49">
        <f>SUM(Q49:Z49)</f>
        <v>#NAME?</v>
      </c>
      <c t="str" s="89" r="Q49">
        <f>IF(E$8=0,0,ROUND(Q48-(E49-AB49),2))</f>
        <v>#NAME?</v>
      </c>
      <c t="str" s="89" r="R49">
        <f>IF(F$8=0,0,ROUND(R48-(F49-AC49),2))</f>
        <v>#NAME?</v>
      </c>
      <c t="str" s="89" r="S49">
        <f>IF(G$8=0,0,ROUND(S48-(G49-AD49),2))</f>
        <v>#NAME?</v>
      </c>
      <c t="str" s="89" r="T49">
        <f>IF(H$8=0,0,ROUND(T48-(H49-AE49),2))</f>
        <v>#NAME?</v>
      </c>
      <c t="str" s="89" r="U49">
        <f>IF(I$8=0,0,ROUND(U48-(I49-AF49),2))</f>
        <v>#NAME?</v>
      </c>
      <c t="str" s="89" r="V49">
        <f>IF(J$8=0,0,ROUND(V48-(J49-AG49),2))</f>
        <v> -  </v>
      </c>
      <c t="str" s="89" r="W49">
        <f>IF(K$8=0,0,ROUND(W48-(K49-AH49),2))</f>
        <v> -  </v>
      </c>
      <c t="str" s="89" r="X49">
        <f>IF(L$8=0,0,ROUND(X48-(L49-AI49),2))</f>
        <v> -  </v>
      </c>
      <c t="str" s="89" r="Y49">
        <f>IF(M$8=0,0,ROUND(Y48-(M49-AJ49),2))</f>
        <v> -  </v>
      </c>
      <c t="str" s="89" r="Z49">
        <f>IF(N$8=0,0,ROUND(Z48-(N49-AK49),2))</f>
        <v> -  </v>
      </c>
      <c s="92" r="AA49"/>
      <c t="str" s="89" r="AB49">
        <f>ROUND(Q48*E$9/12,2)</f>
        <v>#NAME?</v>
      </c>
      <c t="str" s="89" r="AC49">
        <f>ROUND(R48*F$9/12,2)</f>
        <v>#NAME?</v>
      </c>
      <c t="str" s="89" r="AD49">
        <f>ROUND(S48*G$9/12,2)</f>
        <v>#NAME?</v>
      </c>
      <c t="str" s="89" r="AE49">
        <f>ROUND(T48*H$9/12,2)</f>
        <v>#NAME?</v>
      </c>
      <c t="str" s="89" r="AF49">
        <f>ROUND(U48*I$9/12,2)</f>
        <v>#NAME?</v>
      </c>
      <c t="str" s="89" r="AG49">
        <f>ROUND(V48*J$9/12,2)</f>
        <v> -  </v>
      </c>
      <c t="str" s="89" r="AH49">
        <f>ROUND(W48*K$9/12,2)</f>
        <v> -  </v>
      </c>
      <c t="str" s="89" r="AI49">
        <f>ROUND(X48*L$9/12,2)</f>
        <v> -  </v>
      </c>
      <c t="str" s="89" r="AJ49">
        <f>ROUND(Y48*M$9/12,2)</f>
        <v> -  </v>
      </c>
      <c t="str" s="89" r="AK49">
        <f>ROUND(Z48*N$9/12,2)</f>
        <v> -  </v>
      </c>
      <c t="str" s="89" r="AL49">
        <f>SUM(AB49:AK49)</f>
        <v>#NAME?</v>
      </c>
      <c s="93" r="AM49"/>
      <c t="str" s="89" r="AN49">
        <f>IF(Q48&gt;0,IF((Q48+AB49)&lt;E$10,Q48+AB49,E$10),0)</f>
        <v>#NAME?</v>
      </c>
      <c t="str" s="89" r="AO49">
        <f>IF(R48&gt;0,IF((R48+AC49)&lt;F$10,R48+AC49,F$10),0)</f>
        <v>#NAME?</v>
      </c>
      <c t="str" s="89" r="AP49">
        <f>IF(S48&gt;0,IF((S48+AD49)&lt;G$10,S48+AD49,G$10),0)</f>
        <v>#NAME?</v>
      </c>
      <c t="str" s="89" r="AQ49">
        <f>IF(T48&gt;0,IF((T48+AE49)&lt;H$10,T48+AE49,H$10),0)</f>
        <v>#NAME?</v>
      </c>
      <c t="str" s="89" r="AR49">
        <f>IF(U48&gt;0,IF((U48+AF49)&lt;I$10,U48+AF49,I$10),0)</f>
        <v>#NAME?</v>
      </c>
      <c t="str" s="89" r="AS49">
        <f>IF(V48&gt;0,IF((V48+AG49)&lt;J$10,V48+AG49,J$10),0)</f>
        <v> -  </v>
      </c>
      <c t="str" s="89" r="AT49">
        <f>IF(W48&gt;0,IF((W48+AH49)&lt;K$10,W48+AH49,K$10),0)</f>
        <v> -  </v>
      </c>
      <c t="str" s="89" r="AU49">
        <f>IF(X48&gt;0,IF((X48+AI49)&lt;L$10,X48+AI49,L$10),0)</f>
        <v> -  </v>
      </c>
      <c t="str" s="89" r="AV49">
        <f>IF(Y48&gt;0,IF((Y48+AJ49)&lt;M$10,Y48+AJ49,M$10),0)</f>
        <v> -  </v>
      </c>
      <c t="str" s="89" r="AW49">
        <f>IF(Z48&gt;0,IF((Z48+AK49)&lt;N$10,Z48+AK49,N$10),0)</f>
        <v> -  </v>
      </c>
      <c t="str" s="89" r="AX49">
        <f>SUM(AN49:AW49)</f>
        <v>#NAME?</v>
      </c>
      <c s="89" r="AY49"/>
      <c t="str" s="91" r="AZ49">
        <f>IF(NOT(snowball),0,IF(Q48&lt;=0,0,IF(AN49+$C49&gt;Q48+AB49,Q48+AB49-AN49,$C49)))</f>
        <v>#NAME?</v>
      </c>
      <c t="str" s="89" r="BA49">
        <f>IF(NOT(snowball),0,IF(R48&lt;=0,0,IF($C49&lt;=SUM($AZ49:AZ49),0,IF(AO49+$C49-SUM($AZ49:AZ49)&gt;R48+AC49,R48+AC49-AO49,$C49-SUM($AZ49:AZ49)))))</f>
        <v>#NAME?</v>
      </c>
      <c t="str" s="89" r="BB49">
        <f>IF(NOT(snowball),0,IF(S48&lt;=0,0,IF($C49&lt;=SUM($AZ49:BA49),0,IF(AP49+$C49-SUM($AZ49:BA49)&gt;S48+AD49,S48+AD49-AP49,$C49-SUM($AZ49:BA49)))))</f>
        <v>#NAME?</v>
      </c>
      <c t="str" s="89" r="BC49">
        <f>IF(NOT(snowball),0,IF(T48&lt;=0,0,IF($C49&lt;=SUM($AZ49:BB49),0,IF(AQ49+$C49-SUM($AZ49:BB49)&gt;T48+AE49,T48+AE49-AQ49,$C49-SUM($AZ49:BB49)))))</f>
        <v>#NAME?</v>
      </c>
      <c t="str" s="89" r="BD49">
        <f>IF(NOT(snowball),0,IF(U48&lt;=0,0,IF($C49&lt;=SUM($AZ49:BC49),0,IF(AR49+$C49-SUM($AZ49:BC49)&gt;U48+AF49,U48+AF49-AR49,$C49-SUM($AZ49:BC49)))))</f>
        <v>#NAME?</v>
      </c>
      <c t="str" s="89" r="BE49">
        <f>IF(NOT(snowball),0,IF(V48&lt;=0,0,IF($C49&lt;=SUM($AZ49:BD49),0,IF(AS49+$C49-SUM($AZ49:BD49)&gt;V48+AG49,V48+AG49-AS49,$C49-SUM($AZ49:BD49)))))</f>
        <v>#NAME?</v>
      </c>
      <c t="str" s="89" r="BF49">
        <f>IF(NOT(snowball),0,IF(W48&lt;=0,0,IF($C49&lt;=SUM($AZ49:BE49),0,IF(AT49+$C49-SUM($AZ49:BE49)&gt;W48+AH49,W48+AH49-AT49,$C49-SUM($AZ49:BE49)))))</f>
        <v>#NAME?</v>
      </c>
      <c t="str" s="89" r="BG49">
        <f>IF(NOT(snowball),0,IF(X48&lt;=0,0,IF($C49&lt;=SUM($AZ49:BF49),0,IF(AU49+$C49-SUM($AZ49:BF49)&gt;X48+AI49,X48+AI49-AU49,$C49-SUM($AZ49:BF49)))))</f>
        <v>#NAME?</v>
      </c>
      <c t="str" s="89" r="BH49">
        <f>IF(NOT(snowball),0,IF(Y48&lt;=0,0,IF($C49&lt;=SUM($AZ49:BG49),0,IF(AV49+$C49-SUM($AZ49:BG49)&gt;Y48+AJ49,Y48+AJ49-AV49,$C49-SUM($AZ49:BG49)))))</f>
        <v>#NAME?</v>
      </c>
      <c t="str" s="89" r="BI49">
        <f>IF(NOT(snowball),0,IF(Z48&lt;=0,0,IF($C49&lt;=SUM($AZ49:BH49),0,IF(AW49+$C49-SUM($AZ49:BH49)&gt;Z48+AK49,Z48+AK49-AW49,$C49-SUM($AZ49:BH49)))))</f>
        <v>#NAME?</v>
      </c>
    </row>
    <row customHeight="1" r="50" ht="10.5">
      <c t="str" s="85" r="A50">
        <f>IF(SUM(Q49:Z49)&lt;=0,"",A49+1)</f>
        <v>#NAME?</v>
      </c>
      <c t="str" s="86" r="B50">
        <f>IF(A50="",NA(),DATE(YEAR(B49),MONTH(B49)+1,1))</f>
        <v>#NAME?</v>
      </c>
      <c t="str" s="87" r="C50">
        <f>IF(A50="","",IF(snowball,IF(($E$5-AX50)&lt;0,0,$E$5-AX50),"n/a")+D50)</f>
        <v>#NAME?</v>
      </c>
      <c s="88" r="D50"/>
      <c t="str" s="89" r="E50">
        <f>AN50+AZ50</f>
        <v>#NAME?</v>
      </c>
      <c t="str" s="89" r="F50">
        <f>AO50+BA50</f>
        <v>#NAME?</v>
      </c>
      <c t="str" s="89" r="G50">
        <f>AP50+BB50</f>
        <v>#NAME?</v>
      </c>
      <c t="str" s="89" r="H50">
        <f>AQ50+BC50</f>
        <v>#NAME?</v>
      </c>
      <c t="str" s="89" r="I50">
        <f>AR50+BD50</f>
        <v>#NAME?</v>
      </c>
      <c t="str" s="89" r="J50">
        <f>AS50+BE50</f>
        <v>#NAME?</v>
      </c>
      <c t="str" s="89" r="K50">
        <f>AT50+BF50</f>
        <v>#NAME?</v>
      </c>
      <c t="str" s="89" r="L50">
        <f>AU50+BG50</f>
        <v>#NAME?</v>
      </c>
      <c t="str" s="89" r="M50">
        <f>AV50+BH50</f>
        <v>#NAME?</v>
      </c>
      <c t="str" s="89" r="N50">
        <f>AW50+BI50</f>
        <v>#NAME?</v>
      </c>
      <c s="90" r="O50"/>
      <c t="str" s="89" r="P50">
        <f>SUM(Q50:Z50)</f>
        <v>#NAME?</v>
      </c>
      <c t="str" s="89" r="Q50">
        <f>IF(E$8=0,0,ROUND(Q49-(E50-AB50),2))</f>
        <v>#NAME?</v>
      </c>
      <c t="str" s="89" r="R50">
        <f>IF(F$8=0,0,ROUND(R49-(F50-AC50),2))</f>
        <v>#NAME?</v>
      </c>
      <c t="str" s="89" r="S50">
        <f>IF(G$8=0,0,ROUND(S49-(G50-AD50),2))</f>
        <v>#NAME?</v>
      </c>
      <c t="str" s="89" r="T50">
        <f>IF(H$8=0,0,ROUND(T49-(H50-AE50),2))</f>
        <v>#NAME?</v>
      </c>
      <c t="str" s="89" r="U50">
        <f>IF(I$8=0,0,ROUND(U49-(I50-AF50),2))</f>
        <v>#NAME?</v>
      </c>
      <c t="str" s="89" r="V50">
        <f>IF(J$8=0,0,ROUND(V49-(J50-AG50),2))</f>
        <v> -  </v>
      </c>
      <c t="str" s="89" r="W50">
        <f>IF(K$8=0,0,ROUND(W49-(K50-AH50),2))</f>
        <v> -  </v>
      </c>
      <c t="str" s="89" r="X50">
        <f>IF(L$8=0,0,ROUND(X49-(L50-AI50),2))</f>
        <v> -  </v>
      </c>
      <c t="str" s="89" r="Y50">
        <f>IF(M$8=0,0,ROUND(Y49-(M50-AJ50),2))</f>
        <v> -  </v>
      </c>
      <c t="str" s="89" r="Z50">
        <f>IF(N$8=0,0,ROUND(Z49-(N50-AK50),2))</f>
        <v> -  </v>
      </c>
      <c s="92" r="AA50"/>
      <c t="str" s="89" r="AB50">
        <f>ROUND(Q49*E$9/12,2)</f>
        <v>#NAME?</v>
      </c>
      <c t="str" s="89" r="AC50">
        <f>ROUND(R49*F$9/12,2)</f>
        <v>#NAME?</v>
      </c>
      <c t="str" s="89" r="AD50">
        <f>ROUND(S49*G$9/12,2)</f>
        <v>#NAME?</v>
      </c>
      <c t="str" s="89" r="AE50">
        <f>ROUND(T49*H$9/12,2)</f>
        <v>#NAME?</v>
      </c>
      <c t="str" s="89" r="AF50">
        <f>ROUND(U49*I$9/12,2)</f>
        <v>#NAME?</v>
      </c>
      <c t="str" s="89" r="AG50">
        <f>ROUND(V49*J$9/12,2)</f>
        <v> -  </v>
      </c>
      <c t="str" s="89" r="AH50">
        <f>ROUND(W49*K$9/12,2)</f>
        <v> -  </v>
      </c>
      <c t="str" s="89" r="AI50">
        <f>ROUND(X49*L$9/12,2)</f>
        <v> -  </v>
      </c>
      <c t="str" s="89" r="AJ50">
        <f>ROUND(Y49*M$9/12,2)</f>
        <v> -  </v>
      </c>
      <c t="str" s="89" r="AK50">
        <f>ROUND(Z49*N$9/12,2)</f>
        <v> -  </v>
      </c>
      <c t="str" s="89" r="AL50">
        <f>SUM(AB50:AK50)</f>
        <v>#NAME?</v>
      </c>
      <c s="93" r="AM50"/>
      <c t="str" s="89" r="AN50">
        <f>IF(Q49&gt;0,IF((Q49+AB50)&lt;E$10,Q49+AB50,E$10),0)</f>
        <v>#NAME?</v>
      </c>
      <c t="str" s="89" r="AO50">
        <f>IF(R49&gt;0,IF((R49+AC50)&lt;F$10,R49+AC50,F$10),0)</f>
        <v>#NAME?</v>
      </c>
      <c t="str" s="89" r="AP50">
        <f>IF(S49&gt;0,IF((S49+AD50)&lt;G$10,S49+AD50,G$10),0)</f>
        <v>#NAME?</v>
      </c>
      <c t="str" s="89" r="AQ50">
        <f>IF(T49&gt;0,IF((T49+AE50)&lt;H$10,T49+AE50,H$10),0)</f>
        <v>#NAME?</v>
      </c>
      <c t="str" s="89" r="AR50">
        <f>IF(U49&gt;0,IF((U49+AF50)&lt;I$10,U49+AF50,I$10),0)</f>
        <v>#NAME?</v>
      </c>
      <c t="str" s="89" r="AS50">
        <f>IF(V49&gt;0,IF((V49+AG50)&lt;J$10,V49+AG50,J$10),0)</f>
        <v> -  </v>
      </c>
      <c t="str" s="89" r="AT50">
        <f>IF(W49&gt;0,IF((W49+AH50)&lt;K$10,W49+AH50,K$10),0)</f>
        <v> -  </v>
      </c>
      <c t="str" s="89" r="AU50">
        <f>IF(X49&gt;0,IF((X49+AI50)&lt;L$10,X49+AI50,L$10),0)</f>
        <v> -  </v>
      </c>
      <c t="str" s="89" r="AV50">
        <f>IF(Y49&gt;0,IF((Y49+AJ50)&lt;M$10,Y49+AJ50,M$10),0)</f>
        <v> -  </v>
      </c>
      <c t="str" s="89" r="AW50">
        <f>IF(Z49&gt;0,IF((Z49+AK50)&lt;N$10,Z49+AK50,N$10),0)</f>
        <v> -  </v>
      </c>
      <c t="str" s="89" r="AX50">
        <f>SUM(AN50:AW50)</f>
        <v>#NAME?</v>
      </c>
      <c s="89" r="AY50"/>
      <c t="str" s="91" r="AZ50">
        <f>IF(NOT(snowball),0,IF(Q49&lt;=0,0,IF(AN50+$C50&gt;Q49+AB50,Q49+AB50-AN50,$C50)))</f>
        <v>#NAME?</v>
      </c>
      <c t="str" s="89" r="BA50">
        <f>IF(NOT(snowball),0,IF(R49&lt;=0,0,IF($C50&lt;=SUM($AZ50:AZ50),0,IF(AO50+$C50-SUM($AZ50:AZ50)&gt;R49+AC50,R49+AC50-AO50,$C50-SUM($AZ50:AZ50)))))</f>
        <v>#NAME?</v>
      </c>
      <c t="str" s="89" r="BB50">
        <f>IF(NOT(snowball),0,IF(S49&lt;=0,0,IF($C50&lt;=SUM($AZ50:BA50),0,IF(AP50+$C50-SUM($AZ50:BA50)&gt;S49+AD50,S49+AD50-AP50,$C50-SUM($AZ50:BA50)))))</f>
        <v>#NAME?</v>
      </c>
      <c t="str" s="89" r="BC50">
        <f>IF(NOT(snowball),0,IF(T49&lt;=0,0,IF($C50&lt;=SUM($AZ50:BB50),0,IF(AQ50+$C50-SUM($AZ50:BB50)&gt;T49+AE50,T49+AE50-AQ50,$C50-SUM($AZ50:BB50)))))</f>
        <v>#NAME?</v>
      </c>
      <c t="str" s="89" r="BD50">
        <f>IF(NOT(snowball),0,IF(U49&lt;=0,0,IF($C50&lt;=SUM($AZ50:BC50),0,IF(AR50+$C50-SUM($AZ50:BC50)&gt;U49+AF50,U49+AF50-AR50,$C50-SUM($AZ50:BC50)))))</f>
        <v>#NAME?</v>
      </c>
      <c t="str" s="89" r="BE50">
        <f>IF(NOT(snowball),0,IF(V49&lt;=0,0,IF($C50&lt;=SUM($AZ50:BD50),0,IF(AS50+$C50-SUM($AZ50:BD50)&gt;V49+AG50,V49+AG50-AS50,$C50-SUM($AZ50:BD50)))))</f>
        <v>#NAME?</v>
      </c>
      <c t="str" s="89" r="BF50">
        <f>IF(NOT(snowball),0,IF(W49&lt;=0,0,IF($C50&lt;=SUM($AZ50:BE50),0,IF(AT50+$C50-SUM($AZ50:BE50)&gt;W49+AH50,W49+AH50-AT50,$C50-SUM($AZ50:BE50)))))</f>
        <v>#NAME?</v>
      </c>
      <c t="str" s="89" r="BG50">
        <f>IF(NOT(snowball),0,IF(X49&lt;=0,0,IF($C50&lt;=SUM($AZ50:BF50),0,IF(AU50+$C50-SUM($AZ50:BF50)&gt;X49+AI50,X49+AI50-AU50,$C50-SUM($AZ50:BF50)))))</f>
        <v>#NAME?</v>
      </c>
      <c t="str" s="89" r="BH50">
        <f>IF(NOT(snowball),0,IF(Y49&lt;=0,0,IF($C50&lt;=SUM($AZ50:BG50),0,IF(AV50+$C50-SUM($AZ50:BG50)&gt;Y49+AJ50,Y49+AJ50-AV50,$C50-SUM($AZ50:BG50)))))</f>
        <v>#NAME?</v>
      </c>
      <c t="str" s="89" r="BI50">
        <f>IF(NOT(snowball),0,IF(Z49&lt;=0,0,IF($C50&lt;=SUM($AZ50:BH50),0,IF(AW50+$C50-SUM($AZ50:BH50)&gt;Z49+AK50,Z49+AK50-AW50,$C50-SUM($AZ50:BH50)))))</f>
        <v>#NAME?</v>
      </c>
    </row>
    <row customHeight="1" r="51" ht="10.5">
      <c t="str" s="85" r="A51">
        <f>IF(SUM(Q50:Z50)&lt;=0,"",A50+1)</f>
        <v>#NAME?</v>
      </c>
      <c t="str" s="86" r="B51">
        <f>IF(A51="",NA(),DATE(YEAR(B50),MONTH(B50)+1,1))</f>
        <v>#NAME?</v>
      </c>
      <c t="str" s="87" r="C51">
        <f>IF(A51="","",IF(snowball,IF(($E$5-AX51)&lt;0,0,$E$5-AX51),"n/a")+D51)</f>
        <v>#NAME?</v>
      </c>
      <c s="88" r="D51"/>
      <c t="str" s="89" r="E51">
        <f>AN51+AZ51</f>
        <v>#NAME?</v>
      </c>
      <c t="str" s="89" r="F51">
        <f>AO51+BA51</f>
        <v>#NAME?</v>
      </c>
      <c t="str" s="89" r="G51">
        <f>AP51+BB51</f>
        <v>#NAME?</v>
      </c>
      <c t="str" s="89" r="H51">
        <f>AQ51+BC51</f>
        <v>#NAME?</v>
      </c>
      <c t="str" s="89" r="I51">
        <f>AR51+BD51</f>
        <v>#NAME?</v>
      </c>
      <c t="str" s="89" r="J51">
        <f>AS51+BE51</f>
        <v>#NAME?</v>
      </c>
      <c t="str" s="89" r="K51">
        <f>AT51+BF51</f>
        <v>#NAME?</v>
      </c>
      <c t="str" s="89" r="L51">
        <f>AU51+BG51</f>
        <v>#NAME?</v>
      </c>
      <c t="str" s="89" r="M51">
        <f>AV51+BH51</f>
        <v>#NAME?</v>
      </c>
      <c t="str" s="89" r="N51">
        <f>AW51+BI51</f>
        <v>#NAME?</v>
      </c>
      <c s="90" r="O51"/>
      <c t="str" s="89" r="P51">
        <f>SUM(Q51:Z51)</f>
        <v>#NAME?</v>
      </c>
      <c t="str" s="89" r="Q51">
        <f>IF(E$8=0,0,ROUND(Q50-(E51-AB51),2))</f>
        <v>#NAME?</v>
      </c>
      <c t="str" s="89" r="R51">
        <f>IF(F$8=0,0,ROUND(R50-(F51-AC51),2))</f>
        <v>#NAME?</v>
      </c>
      <c t="str" s="89" r="S51">
        <f>IF(G$8=0,0,ROUND(S50-(G51-AD51),2))</f>
        <v>#NAME?</v>
      </c>
      <c t="str" s="89" r="T51">
        <f>IF(H$8=0,0,ROUND(T50-(H51-AE51),2))</f>
        <v>#NAME?</v>
      </c>
      <c t="str" s="89" r="U51">
        <f>IF(I$8=0,0,ROUND(U50-(I51-AF51),2))</f>
        <v>#NAME?</v>
      </c>
      <c t="str" s="89" r="V51">
        <f>IF(J$8=0,0,ROUND(V50-(J51-AG51),2))</f>
        <v> -  </v>
      </c>
      <c t="str" s="89" r="W51">
        <f>IF(K$8=0,0,ROUND(W50-(K51-AH51),2))</f>
        <v> -  </v>
      </c>
      <c t="str" s="89" r="X51">
        <f>IF(L$8=0,0,ROUND(X50-(L51-AI51),2))</f>
        <v> -  </v>
      </c>
      <c t="str" s="89" r="Y51">
        <f>IF(M$8=0,0,ROUND(Y50-(M51-AJ51),2))</f>
        <v> -  </v>
      </c>
      <c t="str" s="89" r="Z51">
        <f>IF(N$8=0,0,ROUND(Z50-(N51-AK51),2))</f>
        <v> -  </v>
      </c>
      <c s="92" r="AA51"/>
      <c t="str" s="89" r="AB51">
        <f>ROUND(Q50*E$9/12,2)</f>
        <v>#NAME?</v>
      </c>
      <c t="str" s="89" r="AC51">
        <f>ROUND(R50*F$9/12,2)</f>
        <v>#NAME?</v>
      </c>
      <c t="str" s="89" r="AD51">
        <f>ROUND(S50*G$9/12,2)</f>
        <v>#NAME?</v>
      </c>
      <c t="str" s="89" r="AE51">
        <f>ROUND(T50*H$9/12,2)</f>
        <v>#NAME?</v>
      </c>
      <c t="str" s="89" r="AF51">
        <f>ROUND(U50*I$9/12,2)</f>
        <v>#NAME?</v>
      </c>
      <c t="str" s="89" r="AG51">
        <f>ROUND(V50*J$9/12,2)</f>
        <v> -  </v>
      </c>
      <c t="str" s="89" r="AH51">
        <f>ROUND(W50*K$9/12,2)</f>
        <v> -  </v>
      </c>
      <c t="str" s="89" r="AI51">
        <f>ROUND(X50*L$9/12,2)</f>
        <v> -  </v>
      </c>
      <c t="str" s="89" r="AJ51">
        <f>ROUND(Y50*M$9/12,2)</f>
        <v> -  </v>
      </c>
      <c t="str" s="89" r="AK51">
        <f>ROUND(Z50*N$9/12,2)</f>
        <v> -  </v>
      </c>
      <c t="str" s="89" r="AL51">
        <f>SUM(AB51:AK51)</f>
        <v>#NAME?</v>
      </c>
      <c s="93" r="AM51"/>
      <c t="str" s="89" r="AN51">
        <f>IF(Q50&gt;0,IF((Q50+AB51)&lt;E$10,Q50+AB51,E$10),0)</f>
        <v>#NAME?</v>
      </c>
      <c t="str" s="89" r="AO51">
        <f>IF(R50&gt;0,IF((R50+AC51)&lt;F$10,R50+AC51,F$10),0)</f>
        <v>#NAME?</v>
      </c>
      <c t="str" s="89" r="AP51">
        <f>IF(S50&gt;0,IF((S50+AD51)&lt;G$10,S50+AD51,G$10),0)</f>
        <v>#NAME?</v>
      </c>
      <c t="str" s="89" r="AQ51">
        <f>IF(T50&gt;0,IF((T50+AE51)&lt;H$10,T50+AE51,H$10),0)</f>
        <v>#NAME?</v>
      </c>
      <c t="str" s="89" r="AR51">
        <f>IF(U50&gt;0,IF((U50+AF51)&lt;I$10,U50+AF51,I$10),0)</f>
        <v>#NAME?</v>
      </c>
      <c t="str" s="89" r="AS51">
        <f>IF(V50&gt;0,IF((V50+AG51)&lt;J$10,V50+AG51,J$10),0)</f>
        <v> -  </v>
      </c>
      <c t="str" s="89" r="AT51">
        <f>IF(W50&gt;0,IF((W50+AH51)&lt;K$10,W50+AH51,K$10),0)</f>
        <v> -  </v>
      </c>
      <c t="str" s="89" r="AU51">
        <f>IF(X50&gt;0,IF((X50+AI51)&lt;L$10,X50+AI51,L$10),0)</f>
        <v> -  </v>
      </c>
      <c t="str" s="89" r="AV51">
        <f>IF(Y50&gt;0,IF((Y50+AJ51)&lt;M$10,Y50+AJ51,M$10),0)</f>
        <v> -  </v>
      </c>
      <c t="str" s="89" r="AW51">
        <f>IF(Z50&gt;0,IF((Z50+AK51)&lt;N$10,Z50+AK51,N$10),0)</f>
        <v> -  </v>
      </c>
      <c t="str" s="89" r="AX51">
        <f>SUM(AN51:AW51)</f>
        <v>#NAME?</v>
      </c>
      <c s="89" r="AY51"/>
      <c t="str" s="91" r="AZ51">
        <f>IF(NOT(snowball),0,IF(Q50&lt;=0,0,IF(AN51+$C51&gt;Q50+AB51,Q50+AB51-AN51,$C51)))</f>
        <v>#NAME?</v>
      </c>
      <c t="str" s="89" r="BA51">
        <f>IF(NOT(snowball),0,IF(R50&lt;=0,0,IF($C51&lt;=SUM($AZ51:AZ51),0,IF(AO51+$C51-SUM($AZ51:AZ51)&gt;R50+AC51,R50+AC51-AO51,$C51-SUM($AZ51:AZ51)))))</f>
        <v>#NAME?</v>
      </c>
      <c t="str" s="89" r="BB51">
        <f>IF(NOT(snowball),0,IF(S50&lt;=0,0,IF($C51&lt;=SUM($AZ51:BA51),0,IF(AP51+$C51-SUM($AZ51:BA51)&gt;S50+AD51,S50+AD51-AP51,$C51-SUM($AZ51:BA51)))))</f>
        <v>#NAME?</v>
      </c>
      <c t="str" s="89" r="BC51">
        <f>IF(NOT(snowball),0,IF(T50&lt;=0,0,IF($C51&lt;=SUM($AZ51:BB51),0,IF(AQ51+$C51-SUM($AZ51:BB51)&gt;T50+AE51,T50+AE51-AQ51,$C51-SUM($AZ51:BB51)))))</f>
        <v>#NAME?</v>
      </c>
      <c t="str" s="89" r="BD51">
        <f>IF(NOT(snowball),0,IF(U50&lt;=0,0,IF($C51&lt;=SUM($AZ51:BC51),0,IF(AR51+$C51-SUM($AZ51:BC51)&gt;U50+AF51,U50+AF51-AR51,$C51-SUM($AZ51:BC51)))))</f>
        <v>#NAME?</v>
      </c>
      <c t="str" s="89" r="BE51">
        <f>IF(NOT(snowball),0,IF(V50&lt;=0,0,IF($C51&lt;=SUM($AZ51:BD51),0,IF(AS51+$C51-SUM($AZ51:BD51)&gt;V50+AG51,V50+AG51-AS51,$C51-SUM($AZ51:BD51)))))</f>
        <v>#NAME?</v>
      </c>
      <c t="str" s="89" r="BF51">
        <f>IF(NOT(snowball),0,IF(W50&lt;=0,0,IF($C51&lt;=SUM($AZ51:BE51),0,IF(AT51+$C51-SUM($AZ51:BE51)&gt;W50+AH51,W50+AH51-AT51,$C51-SUM($AZ51:BE51)))))</f>
        <v>#NAME?</v>
      </c>
      <c t="str" s="89" r="BG51">
        <f>IF(NOT(snowball),0,IF(X50&lt;=0,0,IF($C51&lt;=SUM($AZ51:BF51),0,IF(AU51+$C51-SUM($AZ51:BF51)&gt;X50+AI51,X50+AI51-AU51,$C51-SUM($AZ51:BF51)))))</f>
        <v>#NAME?</v>
      </c>
      <c t="str" s="89" r="BH51">
        <f>IF(NOT(snowball),0,IF(Y50&lt;=0,0,IF($C51&lt;=SUM($AZ51:BG51),0,IF(AV51+$C51-SUM($AZ51:BG51)&gt;Y50+AJ51,Y50+AJ51-AV51,$C51-SUM($AZ51:BG51)))))</f>
        <v>#NAME?</v>
      </c>
      <c t="str" s="89" r="BI51">
        <f>IF(NOT(snowball),0,IF(Z50&lt;=0,0,IF($C51&lt;=SUM($AZ51:BH51),0,IF(AW51+$C51-SUM($AZ51:BH51)&gt;Z50+AK51,Z50+AK51-AW51,$C51-SUM($AZ51:BH51)))))</f>
        <v>#NAME?</v>
      </c>
    </row>
    <row customHeight="1" r="52" ht="10.5">
      <c t="str" s="85" r="A52">
        <f>IF(SUM(Q51:Z51)&lt;=0,"",A51+1)</f>
        <v>#NAME?</v>
      </c>
      <c t="str" s="86" r="B52">
        <f>IF(A52="",NA(),DATE(YEAR(B51),MONTH(B51)+1,1))</f>
        <v>#NAME?</v>
      </c>
      <c t="str" s="87" r="C52">
        <f>IF(A52="","",IF(snowball,IF(($E$5-AX52)&lt;0,0,$E$5-AX52),"n/a")+D52)</f>
        <v>#NAME?</v>
      </c>
      <c s="88" r="D52"/>
      <c t="str" s="89" r="E52">
        <f>AN52+AZ52</f>
        <v>#NAME?</v>
      </c>
      <c t="str" s="89" r="F52">
        <f>AO52+BA52</f>
        <v>#NAME?</v>
      </c>
      <c t="str" s="89" r="G52">
        <f>AP52+BB52</f>
        <v>#NAME?</v>
      </c>
      <c t="str" s="89" r="H52">
        <f>AQ52+BC52</f>
        <v>#NAME?</v>
      </c>
      <c t="str" s="89" r="I52">
        <f>AR52+BD52</f>
        <v>#NAME?</v>
      </c>
      <c t="str" s="89" r="J52">
        <f>AS52+BE52</f>
        <v>#NAME?</v>
      </c>
      <c t="str" s="89" r="K52">
        <f>AT52+BF52</f>
        <v>#NAME?</v>
      </c>
      <c t="str" s="89" r="L52">
        <f>AU52+BG52</f>
        <v>#NAME?</v>
      </c>
      <c t="str" s="89" r="M52">
        <f>AV52+BH52</f>
        <v>#NAME?</v>
      </c>
      <c t="str" s="89" r="N52">
        <f>AW52+BI52</f>
        <v>#NAME?</v>
      </c>
      <c s="90" r="O52"/>
      <c t="str" s="89" r="P52">
        <f>SUM(Q52:Z52)</f>
        <v>#NAME?</v>
      </c>
      <c t="str" s="89" r="Q52">
        <f>IF(E$8=0,0,ROUND(Q51-(E52-AB52),2))</f>
        <v>#NAME?</v>
      </c>
      <c t="str" s="89" r="R52">
        <f>IF(F$8=0,0,ROUND(R51-(F52-AC52),2))</f>
        <v>#NAME?</v>
      </c>
      <c t="str" s="89" r="S52">
        <f>IF(G$8=0,0,ROUND(S51-(G52-AD52),2))</f>
        <v>#NAME?</v>
      </c>
      <c t="str" s="89" r="T52">
        <f>IF(H$8=0,0,ROUND(T51-(H52-AE52),2))</f>
        <v>#NAME?</v>
      </c>
      <c t="str" s="89" r="U52">
        <f>IF(I$8=0,0,ROUND(U51-(I52-AF52),2))</f>
        <v>#NAME?</v>
      </c>
      <c t="str" s="89" r="V52">
        <f>IF(J$8=0,0,ROUND(V51-(J52-AG52),2))</f>
        <v> -  </v>
      </c>
      <c t="str" s="89" r="W52">
        <f>IF(K$8=0,0,ROUND(W51-(K52-AH52),2))</f>
        <v> -  </v>
      </c>
      <c t="str" s="89" r="X52">
        <f>IF(L$8=0,0,ROUND(X51-(L52-AI52),2))</f>
        <v> -  </v>
      </c>
      <c t="str" s="89" r="Y52">
        <f>IF(M$8=0,0,ROUND(Y51-(M52-AJ52),2))</f>
        <v> -  </v>
      </c>
      <c t="str" s="89" r="Z52">
        <f>IF(N$8=0,0,ROUND(Z51-(N52-AK52),2))</f>
        <v> -  </v>
      </c>
      <c s="92" r="AA52"/>
      <c t="str" s="89" r="AB52">
        <f>ROUND(Q51*E$9/12,2)</f>
        <v>#NAME?</v>
      </c>
      <c t="str" s="89" r="AC52">
        <f>ROUND(R51*F$9/12,2)</f>
        <v>#NAME?</v>
      </c>
      <c t="str" s="89" r="AD52">
        <f>ROUND(S51*G$9/12,2)</f>
        <v>#NAME?</v>
      </c>
      <c t="str" s="89" r="AE52">
        <f>ROUND(T51*H$9/12,2)</f>
        <v>#NAME?</v>
      </c>
      <c t="str" s="89" r="AF52">
        <f>ROUND(U51*I$9/12,2)</f>
        <v>#NAME?</v>
      </c>
      <c t="str" s="89" r="AG52">
        <f>ROUND(V51*J$9/12,2)</f>
        <v> -  </v>
      </c>
      <c t="str" s="89" r="AH52">
        <f>ROUND(W51*K$9/12,2)</f>
        <v> -  </v>
      </c>
      <c t="str" s="89" r="AI52">
        <f>ROUND(X51*L$9/12,2)</f>
        <v> -  </v>
      </c>
      <c t="str" s="89" r="AJ52">
        <f>ROUND(Y51*M$9/12,2)</f>
        <v> -  </v>
      </c>
      <c t="str" s="89" r="AK52">
        <f>ROUND(Z51*N$9/12,2)</f>
        <v> -  </v>
      </c>
      <c t="str" s="89" r="AL52">
        <f>SUM(AB52:AK52)</f>
        <v>#NAME?</v>
      </c>
      <c s="93" r="AM52"/>
      <c t="str" s="89" r="AN52">
        <f>IF(Q51&gt;0,IF((Q51+AB52)&lt;E$10,Q51+AB52,E$10),0)</f>
        <v>#NAME?</v>
      </c>
      <c t="str" s="89" r="AO52">
        <f>IF(R51&gt;0,IF((R51+AC52)&lt;F$10,R51+AC52,F$10),0)</f>
        <v>#NAME?</v>
      </c>
      <c t="str" s="89" r="AP52">
        <f>IF(S51&gt;0,IF((S51+AD52)&lt;G$10,S51+AD52,G$10),0)</f>
        <v>#NAME?</v>
      </c>
      <c t="str" s="89" r="AQ52">
        <f>IF(T51&gt;0,IF((T51+AE52)&lt;H$10,T51+AE52,H$10),0)</f>
        <v>#NAME?</v>
      </c>
      <c t="str" s="89" r="AR52">
        <f>IF(U51&gt;0,IF((U51+AF52)&lt;I$10,U51+AF52,I$10),0)</f>
        <v>#NAME?</v>
      </c>
      <c t="str" s="89" r="AS52">
        <f>IF(V51&gt;0,IF((V51+AG52)&lt;J$10,V51+AG52,J$10),0)</f>
        <v> -  </v>
      </c>
      <c t="str" s="89" r="AT52">
        <f>IF(W51&gt;0,IF((W51+AH52)&lt;K$10,W51+AH52,K$10),0)</f>
        <v> -  </v>
      </c>
      <c t="str" s="89" r="AU52">
        <f>IF(X51&gt;0,IF((X51+AI52)&lt;L$10,X51+AI52,L$10),0)</f>
        <v> -  </v>
      </c>
      <c t="str" s="89" r="AV52">
        <f>IF(Y51&gt;0,IF((Y51+AJ52)&lt;M$10,Y51+AJ52,M$10),0)</f>
        <v> -  </v>
      </c>
      <c t="str" s="89" r="AW52">
        <f>IF(Z51&gt;0,IF((Z51+AK52)&lt;N$10,Z51+AK52,N$10),0)</f>
        <v> -  </v>
      </c>
      <c t="str" s="89" r="AX52">
        <f>SUM(AN52:AW52)</f>
        <v>#NAME?</v>
      </c>
      <c s="89" r="AY52"/>
      <c t="str" s="91" r="AZ52">
        <f>IF(NOT(snowball),0,IF(Q51&lt;=0,0,IF(AN52+$C52&gt;Q51+AB52,Q51+AB52-AN52,$C52)))</f>
        <v>#NAME?</v>
      </c>
      <c t="str" s="89" r="BA52">
        <f>IF(NOT(snowball),0,IF(R51&lt;=0,0,IF($C52&lt;=SUM($AZ52:AZ52),0,IF(AO52+$C52-SUM($AZ52:AZ52)&gt;R51+AC52,R51+AC52-AO52,$C52-SUM($AZ52:AZ52)))))</f>
        <v>#NAME?</v>
      </c>
      <c t="str" s="89" r="BB52">
        <f>IF(NOT(snowball),0,IF(S51&lt;=0,0,IF($C52&lt;=SUM($AZ52:BA52),0,IF(AP52+$C52-SUM($AZ52:BA52)&gt;S51+AD52,S51+AD52-AP52,$C52-SUM($AZ52:BA52)))))</f>
        <v>#NAME?</v>
      </c>
      <c t="str" s="89" r="BC52">
        <f>IF(NOT(snowball),0,IF(T51&lt;=0,0,IF($C52&lt;=SUM($AZ52:BB52),0,IF(AQ52+$C52-SUM($AZ52:BB52)&gt;T51+AE52,T51+AE52-AQ52,$C52-SUM($AZ52:BB52)))))</f>
        <v>#NAME?</v>
      </c>
      <c t="str" s="89" r="BD52">
        <f>IF(NOT(snowball),0,IF(U51&lt;=0,0,IF($C52&lt;=SUM($AZ52:BC52),0,IF(AR52+$C52-SUM($AZ52:BC52)&gt;U51+AF52,U51+AF52-AR52,$C52-SUM($AZ52:BC52)))))</f>
        <v>#NAME?</v>
      </c>
      <c t="str" s="89" r="BE52">
        <f>IF(NOT(snowball),0,IF(V51&lt;=0,0,IF($C52&lt;=SUM($AZ52:BD52),0,IF(AS52+$C52-SUM($AZ52:BD52)&gt;V51+AG52,V51+AG52-AS52,$C52-SUM($AZ52:BD52)))))</f>
        <v>#NAME?</v>
      </c>
      <c t="str" s="89" r="BF52">
        <f>IF(NOT(snowball),0,IF(W51&lt;=0,0,IF($C52&lt;=SUM($AZ52:BE52),0,IF(AT52+$C52-SUM($AZ52:BE52)&gt;W51+AH52,W51+AH52-AT52,$C52-SUM($AZ52:BE52)))))</f>
        <v>#NAME?</v>
      </c>
      <c t="str" s="89" r="BG52">
        <f>IF(NOT(snowball),0,IF(X51&lt;=0,0,IF($C52&lt;=SUM($AZ52:BF52),0,IF(AU52+$C52-SUM($AZ52:BF52)&gt;X51+AI52,X51+AI52-AU52,$C52-SUM($AZ52:BF52)))))</f>
        <v>#NAME?</v>
      </c>
      <c t="str" s="89" r="BH52">
        <f>IF(NOT(snowball),0,IF(Y51&lt;=0,0,IF($C52&lt;=SUM($AZ52:BG52),0,IF(AV52+$C52-SUM($AZ52:BG52)&gt;Y51+AJ52,Y51+AJ52-AV52,$C52-SUM($AZ52:BG52)))))</f>
        <v>#NAME?</v>
      </c>
      <c t="str" s="89" r="BI52">
        <f>IF(NOT(snowball),0,IF(Z51&lt;=0,0,IF($C52&lt;=SUM($AZ52:BH52),0,IF(AW52+$C52-SUM($AZ52:BH52)&gt;Z51+AK52,Z51+AK52-AW52,$C52-SUM($AZ52:BH52)))))</f>
        <v>#NAME?</v>
      </c>
    </row>
    <row customHeight="1" r="53" ht="10.5">
      <c t="str" s="85" r="A53">
        <f>IF(SUM(Q52:Z52)&lt;=0,"",A52+1)</f>
        <v>#NAME?</v>
      </c>
      <c t="str" s="86" r="B53">
        <f>IF(A53="",NA(),DATE(YEAR(B52),MONTH(B52)+1,1))</f>
        <v>#NAME?</v>
      </c>
      <c t="str" s="87" r="C53">
        <f>IF(A53="","",IF(snowball,IF(($E$5-AX53)&lt;0,0,$E$5-AX53),"n/a")+D53)</f>
        <v>#NAME?</v>
      </c>
      <c s="88" r="D53"/>
      <c t="str" s="89" r="E53">
        <f>AN53+AZ53</f>
        <v>#NAME?</v>
      </c>
      <c t="str" s="89" r="F53">
        <f>AO53+BA53</f>
        <v>#NAME?</v>
      </c>
      <c t="str" s="89" r="G53">
        <f>AP53+BB53</f>
        <v>#NAME?</v>
      </c>
      <c t="str" s="89" r="H53">
        <f>AQ53+BC53</f>
        <v>#NAME?</v>
      </c>
      <c t="str" s="89" r="I53">
        <f>AR53+BD53</f>
        <v>#NAME?</v>
      </c>
      <c t="str" s="89" r="J53">
        <f>AS53+BE53</f>
        <v>#NAME?</v>
      </c>
      <c t="str" s="89" r="K53">
        <f>AT53+BF53</f>
        <v>#NAME?</v>
      </c>
      <c t="str" s="89" r="L53">
        <f>AU53+BG53</f>
        <v>#NAME?</v>
      </c>
      <c t="str" s="89" r="M53">
        <f>AV53+BH53</f>
        <v>#NAME?</v>
      </c>
      <c t="str" s="89" r="N53">
        <f>AW53+BI53</f>
        <v>#NAME?</v>
      </c>
      <c s="90" r="O53"/>
      <c t="str" s="89" r="P53">
        <f>SUM(Q53:Z53)</f>
        <v>#NAME?</v>
      </c>
      <c t="str" s="89" r="Q53">
        <f>IF(E$8=0,0,ROUND(Q52-(E53-AB53),2))</f>
        <v>#NAME?</v>
      </c>
      <c t="str" s="89" r="R53">
        <f>IF(F$8=0,0,ROUND(R52-(F53-AC53),2))</f>
        <v>#NAME?</v>
      </c>
      <c t="str" s="89" r="S53">
        <f>IF(G$8=0,0,ROUND(S52-(G53-AD53),2))</f>
        <v>#NAME?</v>
      </c>
      <c t="str" s="89" r="T53">
        <f>IF(H$8=0,0,ROUND(T52-(H53-AE53),2))</f>
        <v>#NAME?</v>
      </c>
      <c t="str" s="89" r="U53">
        <f>IF(I$8=0,0,ROUND(U52-(I53-AF53),2))</f>
        <v>#NAME?</v>
      </c>
      <c t="str" s="89" r="V53">
        <f>IF(J$8=0,0,ROUND(V52-(J53-AG53),2))</f>
        <v> -  </v>
      </c>
      <c t="str" s="89" r="W53">
        <f>IF(K$8=0,0,ROUND(W52-(K53-AH53),2))</f>
        <v> -  </v>
      </c>
      <c t="str" s="89" r="X53">
        <f>IF(L$8=0,0,ROUND(X52-(L53-AI53),2))</f>
        <v> -  </v>
      </c>
      <c t="str" s="89" r="Y53">
        <f>IF(M$8=0,0,ROUND(Y52-(M53-AJ53),2))</f>
        <v> -  </v>
      </c>
      <c t="str" s="89" r="Z53">
        <f>IF(N$8=0,0,ROUND(Z52-(N53-AK53),2))</f>
        <v> -  </v>
      </c>
      <c s="92" r="AA53"/>
      <c t="str" s="89" r="AB53">
        <f>ROUND(Q52*E$9/12,2)</f>
        <v>#NAME?</v>
      </c>
      <c t="str" s="89" r="AC53">
        <f>ROUND(R52*F$9/12,2)</f>
        <v>#NAME?</v>
      </c>
      <c t="str" s="89" r="AD53">
        <f>ROUND(S52*G$9/12,2)</f>
        <v>#NAME?</v>
      </c>
      <c t="str" s="89" r="AE53">
        <f>ROUND(T52*H$9/12,2)</f>
        <v>#NAME?</v>
      </c>
      <c t="str" s="89" r="AF53">
        <f>ROUND(U52*I$9/12,2)</f>
        <v>#NAME?</v>
      </c>
      <c t="str" s="89" r="AG53">
        <f>ROUND(V52*J$9/12,2)</f>
        <v> -  </v>
      </c>
      <c t="str" s="89" r="AH53">
        <f>ROUND(W52*K$9/12,2)</f>
        <v> -  </v>
      </c>
      <c t="str" s="89" r="AI53">
        <f>ROUND(X52*L$9/12,2)</f>
        <v> -  </v>
      </c>
      <c t="str" s="89" r="AJ53">
        <f>ROUND(Y52*M$9/12,2)</f>
        <v> -  </v>
      </c>
      <c t="str" s="89" r="AK53">
        <f>ROUND(Z52*N$9/12,2)</f>
        <v> -  </v>
      </c>
      <c t="str" s="89" r="AL53">
        <f>SUM(AB53:AK53)</f>
        <v>#NAME?</v>
      </c>
      <c s="93" r="AM53"/>
      <c t="str" s="89" r="AN53">
        <f>IF(Q52&gt;0,IF((Q52+AB53)&lt;E$10,Q52+AB53,E$10),0)</f>
        <v>#NAME?</v>
      </c>
      <c t="str" s="89" r="AO53">
        <f>IF(R52&gt;0,IF((R52+AC53)&lt;F$10,R52+AC53,F$10),0)</f>
        <v>#NAME?</v>
      </c>
      <c t="str" s="89" r="AP53">
        <f>IF(S52&gt;0,IF((S52+AD53)&lt;G$10,S52+AD53,G$10),0)</f>
        <v>#NAME?</v>
      </c>
      <c t="str" s="89" r="AQ53">
        <f>IF(T52&gt;0,IF((T52+AE53)&lt;H$10,T52+AE53,H$10),0)</f>
        <v>#NAME?</v>
      </c>
      <c t="str" s="89" r="AR53">
        <f>IF(U52&gt;0,IF((U52+AF53)&lt;I$10,U52+AF53,I$10),0)</f>
        <v>#NAME?</v>
      </c>
      <c t="str" s="89" r="AS53">
        <f>IF(V52&gt;0,IF((V52+AG53)&lt;J$10,V52+AG53,J$10),0)</f>
        <v> -  </v>
      </c>
      <c t="str" s="89" r="AT53">
        <f>IF(W52&gt;0,IF((W52+AH53)&lt;K$10,W52+AH53,K$10),0)</f>
        <v> -  </v>
      </c>
      <c t="str" s="89" r="AU53">
        <f>IF(X52&gt;0,IF((X52+AI53)&lt;L$10,X52+AI53,L$10),0)</f>
        <v> -  </v>
      </c>
      <c t="str" s="89" r="AV53">
        <f>IF(Y52&gt;0,IF((Y52+AJ53)&lt;M$10,Y52+AJ53,M$10),0)</f>
        <v> -  </v>
      </c>
      <c t="str" s="89" r="AW53">
        <f>IF(Z52&gt;0,IF((Z52+AK53)&lt;N$10,Z52+AK53,N$10),0)</f>
        <v> -  </v>
      </c>
      <c t="str" s="89" r="AX53">
        <f>SUM(AN53:AW53)</f>
        <v>#NAME?</v>
      </c>
      <c s="89" r="AY53"/>
      <c t="str" s="91" r="AZ53">
        <f>IF(NOT(snowball),0,IF(Q52&lt;=0,0,IF(AN53+$C53&gt;Q52+AB53,Q52+AB53-AN53,$C53)))</f>
        <v>#NAME?</v>
      </c>
      <c t="str" s="89" r="BA53">
        <f>IF(NOT(snowball),0,IF(R52&lt;=0,0,IF($C53&lt;=SUM($AZ53:AZ53),0,IF(AO53+$C53-SUM($AZ53:AZ53)&gt;R52+AC53,R52+AC53-AO53,$C53-SUM($AZ53:AZ53)))))</f>
        <v>#NAME?</v>
      </c>
      <c t="str" s="89" r="BB53">
        <f>IF(NOT(snowball),0,IF(S52&lt;=0,0,IF($C53&lt;=SUM($AZ53:BA53),0,IF(AP53+$C53-SUM($AZ53:BA53)&gt;S52+AD53,S52+AD53-AP53,$C53-SUM($AZ53:BA53)))))</f>
        <v>#NAME?</v>
      </c>
      <c t="str" s="89" r="BC53">
        <f>IF(NOT(snowball),0,IF(T52&lt;=0,0,IF($C53&lt;=SUM($AZ53:BB53),0,IF(AQ53+$C53-SUM($AZ53:BB53)&gt;T52+AE53,T52+AE53-AQ53,$C53-SUM($AZ53:BB53)))))</f>
        <v>#NAME?</v>
      </c>
      <c t="str" s="89" r="BD53">
        <f>IF(NOT(snowball),0,IF(U52&lt;=0,0,IF($C53&lt;=SUM($AZ53:BC53),0,IF(AR53+$C53-SUM($AZ53:BC53)&gt;U52+AF53,U52+AF53-AR53,$C53-SUM($AZ53:BC53)))))</f>
        <v>#NAME?</v>
      </c>
      <c t="str" s="89" r="BE53">
        <f>IF(NOT(snowball),0,IF(V52&lt;=0,0,IF($C53&lt;=SUM($AZ53:BD53),0,IF(AS53+$C53-SUM($AZ53:BD53)&gt;V52+AG53,V52+AG53-AS53,$C53-SUM($AZ53:BD53)))))</f>
        <v>#NAME?</v>
      </c>
      <c t="str" s="89" r="BF53">
        <f>IF(NOT(snowball),0,IF(W52&lt;=0,0,IF($C53&lt;=SUM($AZ53:BE53),0,IF(AT53+$C53-SUM($AZ53:BE53)&gt;W52+AH53,W52+AH53-AT53,$C53-SUM($AZ53:BE53)))))</f>
        <v>#NAME?</v>
      </c>
      <c t="str" s="89" r="BG53">
        <f>IF(NOT(snowball),0,IF(X52&lt;=0,0,IF($C53&lt;=SUM($AZ53:BF53),0,IF(AU53+$C53-SUM($AZ53:BF53)&gt;X52+AI53,X52+AI53-AU53,$C53-SUM($AZ53:BF53)))))</f>
        <v>#NAME?</v>
      </c>
      <c t="str" s="89" r="BH53">
        <f>IF(NOT(snowball),0,IF(Y52&lt;=0,0,IF($C53&lt;=SUM($AZ53:BG53),0,IF(AV53+$C53-SUM($AZ53:BG53)&gt;Y52+AJ53,Y52+AJ53-AV53,$C53-SUM($AZ53:BG53)))))</f>
        <v>#NAME?</v>
      </c>
      <c t="str" s="89" r="BI53">
        <f>IF(NOT(snowball),0,IF(Z52&lt;=0,0,IF($C53&lt;=SUM($AZ53:BH53),0,IF(AW53+$C53-SUM($AZ53:BH53)&gt;Z52+AK53,Z52+AK53-AW53,$C53-SUM($AZ53:BH53)))))</f>
        <v>#NAME?</v>
      </c>
    </row>
    <row customHeight="1" r="54" ht="10.5">
      <c t="str" s="85" r="A54">
        <f>IF(SUM(Q53:Z53)&lt;=0,"",A53+1)</f>
        <v>#NAME?</v>
      </c>
      <c t="str" s="86" r="B54">
        <f>IF(A54="",NA(),DATE(YEAR(B53),MONTH(B53)+1,1))</f>
        <v>#NAME?</v>
      </c>
      <c t="str" s="87" r="C54">
        <f>IF(A54="","",IF(snowball,IF(($E$5-AX54)&lt;0,0,$E$5-AX54),"n/a")+D54)</f>
        <v>#NAME?</v>
      </c>
      <c s="88" r="D54"/>
      <c t="str" s="89" r="E54">
        <f>AN54+AZ54</f>
        <v>#NAME?</v>
      </c>
      <c t="str" s="89" r="F54">
        <f>AO54+BA54</f>
        <v>#NAME?</v>
      </c>
      <c t="str" s="89" r="G54">
        <f>AP54+BB54</f>
        <v>#NAME?</v>
      </c>
      <c t="str" s="89" r="H54">
        <f>AQ54+BC54</f>
        <v>#NAME?</v>
      </c>
      <c t="str" s="89" r="I54">
        <f>AR54+BD54</f>
        <v>#NAME?</v>
      </c>
      <c t="str" s="89" r="J54">
        <f>AS54+BE54</f>
        <v>#NAME?</v>
      </c>
      <c t="str" s="89" r="K54">
        <f>AT54+BF54</f>
        <v>#NAME?</v>
      </c>
      <c t="str" s="89" r="L54">
        <f>AU54+BG54</f>
        <v>#NAME?</v>
      </c>
      <c t="str" s="89" r="M54">
        <f>AV54+BH54</f>
        <v>#NAME?</v>
      </c>
      <c t="str" s="89" r="N54">
        <f>AW54+BI54</f>
        <v>#NAME?</v>
      </c>
      <c s="90" r="O54"/>
      <c t="str" s="89" r="P54">
        <f>SUM(Q54:Z54)</f>
        <v>#NAME?</v>
      </c>
      <c t="str" s="89" r="Q54">
        <f>IF(E$8=0,0,ROUND(Q53-(E54-AB54),2))</f>
        <v>#NAME?</v>
      </c>
      <c t="str" s="89" r="R54">
        <f>IF(F$8=0,0,ROUND(R53-(F54-AC54),2))</f>
        <v>#NAME?</v>
      </c>
      <c t="str" s="89" r="S54">
        <f>IF(G$8=0,0,ROUND(S53-(G54-AD54),2))</f>
        <v>#NAME?</v>
      </c>
      <c t="str" s="89" r="T54">
        <f>IF(H$8=0,0,ROUND(T53-(H54-AE54),2))</f>
        <v>#NAME?</v>
      </c>
      <c t="str" s="89" r="U54">
        <f>IF(I$8=0,0,ROUND(U53-(I54-AF54),2))</f>
        <v>#NAME?</v>
      </c>
      <c t="str" s="89" r="V54">
        <f>IF(J$8=0,0,ROUND(V53-(J54-AG54),2))</f>
        <v> -  </v>
      </c>
      <c t="str" s="89" r="W54">
        <f>IF(K$8=0,0,ROUND(W53-(K54-AH54),2))</f>
        <v> -  </v>
      </c>
      <c t="str" s="89" r="X54">
        <f>IF(L$8=0,0,ROUND(X53-(L54-AI54),2))</f>
        <v> -  </v>
      </c>
      <c t="str" s="89" r="Y54">
        <f>IF(M$8=0,0,ROUND(Y53-(M54-AJ54),2))</f>
        <v> -  </v>
      </c>
      <c t="str" s="89" r="Z54">
        <f>IF(N$8=0,0,ROUND(Z53-(N54-AK54),2))</f>
        <v> -  </v>
      </c>
      <c s="92" r="AA54"/>
      <c t="str" s="89" r="AB54">
        <f>ROUND(Q53*E$9/12,2)</f>
        <v>#NAME?</v>
      </c>
      <c t="str" s="89" r="AC54">
        <f>ROUND(R53*F$9/12,2)</f>
        <v>#NAME?</v>
      </c>
      <c t="str" s="89" r="AD54">
        <f>ROUND(S53*G$9/12,2)</f>
        <v>#NAME?</v>
      </c>
      <c t="str" s="89" r="AE54">
        <f>ROUND(T53*H$9/12,2)</f>
        <v>#NAME?</v>
      </c>
      <c t="str" s="89" r="AF54">
        <f>ROUND(U53*I$9/12,2)</f>
        <v>#NAME?</v>
      </c>
      <c t="str" s="89" r="AG54">
        <f>ROUND(V53*J$9/12,2)</f>
        <v> -  </v>
      </c>
      <c t="str" s="89" r="AH54">
        <f>ROUND(W53*K$9/12,2)</f>
        <v> -  </v>
      </c>
      <c t="str" s="89" r="AI54">
        <f>ROUND(X53*L$9/12,2)</f>
        <v> -  </v>
      </c>
      <c t="str" s="89" r="AJ54">
        <f>ROUND(Y53*M$9/12,2)</f>
        <v> -  </v>
      </c>
      <c t="str" s="89" r="AK54">
        <f>ROUND(Z53*N$9/12,2)</f>
        <v> -  </v>
      </c>
      <c t="str" s="89" r="AL54">
        <f>SUM(AB54:AK54)</f>
        <v>#NAME?</v>
      </c>
      <c s="93" r="AM54"/>
      <c t="str" s="89" r="AN54">
        <f>IF(Q53&gt;0,IF((Q53+AB54)&lt;E$10,Q53+AB54,E$10),0)</f>
        <v>#NAME?</v>
      </c>
      <c t="str" s="89" r="AO54">
        <f>IF(R53&gt;0,IF((R53+AC54)&lt;F$10,R53+AC54,F$10),0)</f>
        <v>#NAME?</v>
      </c>
      <c t="str" s="89" r="AP54">
        <f>IF(S53&gt;0,IF((S53+AD54)&lt;G$10,S53+AD54,G$10),0)</f>
        <v>#NAME?</v>
      </c>
      <c t="str" s="89" r="AQ54">
        <f>IF(T53&gt;0,IF((T53+AE54)&lt;H$10,T53+AE54,H$10),0)</f>
        <v>#NAME?</v>
      </c>
      <c t="str" s="89" r="AR54">
        <f>IF(U53&gt;0,IF((U53+AF54)&lt;I$10,U53+AF54,I$10),0)</f>
        <v>#NAME?</v>
      </c>
      <c t="str" s="89" r="AS54">
        <f>IF(V53&gt;0,IF((V53+AG54)&lt;J$10,V53+AG54,J$10),0)</f>
        <v> -  </v>
      </c>
      <c t="str" s="89" r="AT54">
        <f>IF(W53&gt;0,IF((W53+AH54)&lt;K$10,W53+AH54,K$10),0)</f>
        <v> -  </v>
      </c>
      <c t="str" s="89" r="AU54">
        <f>IF(X53&gt;0,IF((X53+AI54)&lt;L$10,X53+AI54,L$10),0)</f>
        <v> -  </v>
      </c>
      <c t="str" s="89" r="AV54">
        <f>IF(Y53&gt;0,IF((Y53+AJ54)&lt;M$10,Y53+AJ54,M$10),0)</f>
        <v> -  </v>
      </c>
      <c t="str" s="89" r="AW54">
        <f>IF(Z53&gt;0,IF((Z53+AK54)&lt;N$10,Z53+AK54,N$10),0)</f>
        <v> -  </v>
      </c>
      <c t="str" s="89" r="AX54">
        <f>SUM(AN54:AW54)</f>
        <v>#NAME?</v>
      </c>
      <c s="89" r="AY54"/>
      <c t="str" s="91" r="AZ54">
        <f>IF(NOT(snowball),0,IF(Q53&lt;=0,0,IF(AN54+$C54&gt;Q53+AB54,Q53+AB54-AN54,$C54)))</f>
        <v>#NAME?</v>
      </c>
      <c t="str" s="89" r="BA54">
        <f>IF(NOT(snowball),0,IF(R53&lt;=0,0,IF($C54&lt;=SUM($AZ54:AZ54),0,IF(AO54+$C54-SUM($AZ54:AZ54)&gt;R53+AC54,R53+AC54-AO54,$C54-SUM($AZ54:AZ54)))))</f>
        <v>#NAME?</v>
      </c>
      <c t="str" s="89" r="BB54">
        <f>IF(NOT(snowball),0,IF(S53&lt;=0,0,IF($C54&lt;=SUM($AZ54:BA54),0,IF(AP54+$C54-SUM($AZ54:BA54)&gt;S53+AD54,S53+AD54-AP54,$C54-SUM($AZ54:BA54)))))</f>
        <v>#NAME?</v>
      </c>
      <c t="str" s="89" r="BC54">
        <f>IF(NOT(snowball),0,IF(T53&lt;=0,0,IF($C54&lt;=SUM($AZ54:BB54),0,IF(AQ54+$C54-SUM($AZ54:BB54)&gt;T53+AE54,T53+AE54-AQ54,$C54-SUM($AZ54:BB54)))))</f>
        <v>#NAME?</v>
      </c>
      <c t="str" s="89" r="BD54">
        <f>IF(NOT(snowball),0,IF(U53&lt;=0,0,IF($C54&lt;=SUM($AZ54:BC54),0,IF(AR54+$C54-SUM($AZ54:BC54)&gt;U53+AF54,U53+AF54-AR54,$C54-SUM($AZ54:BC54)))))</f>
        <v>#NAME?</v>
      </c>
      <c t="str" s="89" r="BE54">
        <f>IF(NOT(snowball),0,IF(V53&lt;=0,0,IF($C54&lt;=SUM($AZ54:BD54),0,IF(AS54+$C54-SUM($AZ54:BD54)&gt;V53+AG54,V53+AG54-AS54,$C54-SUM($AZ54:BD54)))))</f>
        <v>#NAME?</v>
      </c>
      <c t="str" s="89" r="BF54">
        <f>IF(NOT(snowball),0,IF(W53&lt;=0,0,IF($C54&lt;=SUM($AZ54:BE54),0,IF(AT54+$C54-SUM($AZ54:BE54)&gt;W53+AH54,W53+AH54-AT54,$C54-SUM($AZ54:BE54)))))</f>
        <v>#NAME?</v>
      </c>
      <c t="str" s="89" r="BG54">
        <f>IF(NOT(snowball),0,IF(X53&lt;=0,0,IF($C54&lt;=SUM($AZ54:BF54),0,IF(AU54+$C54-SUM($AZ54:BF54)&gt;X53+AI54,X53+AI54-AU54,$C54-SUM($AZ54:BF54)))))</f>
        <v>#NAME?</v>
      </c>
      <c t="str" s="89" r="BH54">
        <f>IF(NOT(snowball),0,IF(Y53&lt;=0,0,IF($C54&lt;=SUM($AZ54:BG54),0,IF(AV54+$C54-SUM($AZ54:BG54)&gt;Y53+AJ54,Y53+AJ54-AV54,$C54-SUM($AZ54:BG54)))))</f>
        <v>#NAME?</v>
      </c>
      <c t="str" s="89" r="BI54">
        <f>IF(NOT(snowball),0,IF(Z53&lt;=0,0,IF($C54&lt;=SUM($AZ54:BH54),0,IF(AW54+$C54-SUM($AZ54:BH54)&gt;Z53+AK54,Z53+AK54-AW54,$C54-SUM($AZ54:BH54)))))</f>
        <v>#NAME?</v>
      </c>
    </row>
    <row customHeight="1" r="55" ht="10.5">
      <c t="str" s="85" r="A55">
        <f>IF(SUM(Q54:Z54)&lt;=0,"",A54+1)</f>
        <v>#NAME?</v>
      </c>
      <c t="str" s="86" r="B55">
        <f>IF(A55="",NA(),DATE(YEAR(B54),MONTH(B54)+1,1))</f>
        <v>#NAME?</v>
      </c>
      <c t="str" s="87" r="C55">
        <f>IF(A55="","",IF(snowball,IF(($E$5-AX55)&lt;0,0,$E$5-AX55),"n/a")+D55)</f>
        <v>#NAME?</v>
      </c>
      <c s="88" r="D55"/>
      <c t="str" s="89" r="E55">
        <f>AN55+AZ55</f>
        <v>#NAME?</v>
      </c>
      <c t="str" s="89" r="F55">
        <f>AO55+BA55</f>
        <v>#NAME?</v>
      </c>
      <c t="str" s="89" r="G55">
        <f>AP55+BB55</f>
        <v>#NAME?</v>
      </c>
      <c t="str" s="89" r="H55">
        <f>AQ55+BC55</f>
        <v>#NAME?</v>
      </c>
      <c t="str" s="89" r="I55">
        <f>AR55+BD55</f>
        <v>#NAME?</v>
      </c>
      <c t="str" s="89" r="J55">
        <f>AS55+BE55</f>
        <v>#NAME?</v>
      </c>
      <c t="str" s="89" r="K55">
        <f>AT55+BF55</f>
        <v>#NAME?</v>
      </c>
      <c t="str" s="89" r="L55">
        <f>AU55+BG55</f>
        <v>#NAME?</v>
      </c>
      <c t="str" s="89" r="M55">
        <f>AV55+BH55</f>
        <v>#NAME?</v>
      </c>
      <c t="str" s="89" r="N55">
        <f>AW55+BI55</f>
        <v>#NAME?</v>
      </c>
      <c s="90" r="O55"/>
      <c t="str" s="89" r="P55">
        <f>SUM(Q55:Z55)</f>
        <v>#NAME?</v>
      </c>
      <c t="str" s="89" r="Q55">
        <f>IF(E$8=0,0,ROUND(Q54-(E55-AB55),2))</f>
        <v>#NAME?</v>
      </c>
      <c t="str" s="89" r="R55">
        <f>IF(F$8=0,0,ROUND(R54-(F55-AC55),2))</f>
        <v>#NAME?</v>
      </c>
      <c t="str" s="89" r="S55">
        <f>IF(G$8=0,0,ROUND(S54-(G55-AD55),2))</f>
        <v>#NAME?</v>
      </c>
      <c t="str" s="89" r="T55">
        <f>IF(H$8=0,0,ROUND(T54-(H55-AE55),2))</f>
        <v>#NAME?</v>
      </c>
      <c t="str" s="89" r="U55">
        <f>IF(I$8=0,0,ROUND(U54-(I55-AF55),2))</f>
        <v>#NAME?</v>
      </c>
      <c t="str" s="89" r="V55">
        <f>IF(J$8=0,0,ROUND(V54-(J55-AG55),2))</f>
        <v> -  </v>
      </c>
      <c t="str" s="89" r="W55">
        <f>IF(K$8=0,0,ROUND(W54-(K55-AH55),2))</f>
        <v> -  </v>
      </c>
      <c t="str" s="89" r="X55">
        <f>IF(L$8=0,0,ROUND(X54-(L55-AI55),2))</f>
        <v> -  </v>
      </c>
      <c t="str" s="89" r="Y55">
        <f>IF(M$8=0,0,ROUND(Y54-(M55-AJ55),2))</f>
        <v> -  </v>
      </c>
      <c t="str" s="89" r="Z55">
        <f>IF(N$8=0,0,ROUND(Z54-(N55-AK55),2))</f>
        <v> -  </v>
      </c>
      <c s="92" r="AA55"/>
      <c t="str" s="89" r="AB55">
        <f>ROUND(Q54*E$9/12,2)</f>
        <v>#NAME?</v>
      </c>
      <c t="str" s="89" r="AC55">
        <f>ROUND(R54*F$9/12,2)</f>
        <v>#NAME?</v>
      </c>
      <c t="str" s="89" r="AD55">
        <f>ROUND(S54*G$9/12,2)</f>
        <v>#NAME?</v>
      </c>
      <c t="str" s="89" r="AE55">
        <f>ROUND(T54*H$9/12,2)</f>
        <v>#NAME?</v>
      </c>
      <c t="str" s="89" r="AF55">
        <f>ROUND(U54*I$9/12,2)</f>
        <v>#NAME?</v>
      </c>
      <c t="str" s="89" r="AG55">
        <f>ROUND(V54*J$9/12,2)</f>
        <v> -  </v>
      </c>
      <c t="str" s="89" r="AH55">
        <f>ROUND(W54*K$9/12,2)</f>
        <v> -  </v>
      </c>
      <c t="str" s="89" r="AI55">
        <f>ROUND(X54*L$9/12,2)</f>
        <v> -  </v>
      </c>
      <c t="str" s="89" r="AJ55">
        <f>ROUND(Y54*M$9/12,2)</f>
        <v> -  </v>
      </c>
      <c t="str" s="89" r="AK55">
        <f>ROUND(Z54*N$9/12,2)</f>
        <v> -  </v>
      </c>
      <c t="str" s="89" r="AL55">
        <f>SUM(AB55:AK55)</f>
        <v>#NAME?</v>
      </c>
      <c s="93" r="AM55"/>
      <c t="str" s="89" r="AN55">
        <f>IF(Q54&gt;0,IF((Q54+AB55)&lt;E$10,Q54+AB55,E$10),0)</f>
        <v>#NAME?</v>
      </c>
      <c t="str" s="89" r="AO55">
        <f>IF(R54&gt;0,IF((R54+AC55)&lt;F$10,R54+AC55,F$10),0)</f>
        <v>#NAME?</v>
      </c>
      <c t="str" s="89" r="AP55">
        <f>IF(S54&gt;0,IF((S54+AD55)&lt;G$10,S54+AD55,G$10),0)</f>
        <v>#NAME?</v>
      </c>
      <c t="str" s="89" r="AQ55">
        <f>IF(T54&gt;0,IF((T54+AE55)&lt;H$10,T54+AE55,H$10),0)</f>
        <v>#NAME?</v>
      </c>
      <c t="str" s="89" r="AR55">
        <f>IF(U54&gt;0,IF((U54+AF55)&lt;I$10,U54+AF55,I$10),0)</f>
        <v>#NAME?</v>
      </c>
      <c t="str" s="89" r="AS55">
        <f>IF(V54&gt;0,IF((V54+AG55)&lt;J$10,V54+AG55,J$10),0)</f>
        <v> -  </v>
      </c>
      <c t="str" s="89" r="AT55">
        <f>IF(W54&gt;0,IF((W54+AH55)&lt;K$10,W54+AH55,K$10),0)</f>
        <v> -  </v>
      </c>
      <c t="str" s="89" r="AU55">
        <f>IF(X54&gt;0,IF((X54+AI55)&lt;L$10,X54+AI55,L$10),0)</f>
        <v> -  </v>
      </c>
      <c t="str" s="89" r="AV55">
        <f>IF(Y54&gt;0,IF((Y54+AJ55)&lt;M$10,Y54+AJ55,M$10),0)</f>
        <v> -  </v>
      </c>
      <c t="str" s="89" r="AW55">
        <f>IF(Z54&gt;0,IF((Z54+AK55)&lt;N$10,Z54+AK55,N$10),0)</f>
        <v> -  </v>
      </c>
      <c t="str" s="89" r="AX55">
        <f>SUM(AN55:AW55)</f>
        <v>#NAME?</v>
      </c>
      <c s="89" r="AY55"/>
      <c t="str" s="91" r="AZ55">
        <f>IF(NOT(snowball),0,IF(Q54&lt;=0,0,IF(AN55+$C55&gt;Q54+AB55,Q54+AB55-AN55,$C55)))</f>
        <v>#NAME?</v>
      </c>
      <c t="str" s="89" r="BA55">
        <f>IF(NOT(snowball),0,IF(R54&lt;=0,0,IF($C55&lt;=SUM($AZ55:AZ55),0,IF(AO55+$C55-SUM($AZ55:AZ55)&gt;R54+AC55,R54+AC55-AO55,$C55-SUM($AZ55:AZ55)))))</f>
        <v>#NAME?</v>
      </c>
      <c t="str" s="89" r="BB55">
        <f>IF(NOT(snowball),0,IF(S54&lt;=0,0,IF($C55&lt;=SUM($AZ55:BA55),0,IF(AP55+$C55-SUM($AZ55:BA55)&gt;S54+AD55,S54+AD55-AP55,$C55-SUM($AZ55:BA55)))))</f>
        <v>#NAME?</v>
      </c>
      <c t="str" s="89" r="BC55">
        <f>IF(NOT(snowball),0,IF(T54&lt;=0,0,IF($C55&lt;=SUM($AZ55:BB55),0,IF(AQ55+$C55-SUM($AZ55:BB55)&gt;T54+AE55,T54+AE55-AQ55,$C55-SUM($AZ55:BB55)))))</f>
        <v>#NAME?</v>
      </c>
      <c t="str" s="89" r="BD55">
        <f>IF(NOT(snowball),0,IF(U54&lt;=0,0,IF($C55&lt;=SUM($AZ55:BC55),0,IF(AR55+$C55-SUM($AZ55:BC55)&gt;U54+AF55,U54+AF55-AR55,$C55-SUM($AZ55:BC55)))))</f>
        <v>#NAME?</v>
      </c>
      <c t="str" s="89" r="BE55">
        <f>IF(NOT(snowball),0,IF(V54&lt;=0,0,IF($C55&lt;=SUM($AZ55:BD55),0,IF(AS55+$C55-SUM($AZ55:BD55)&gt;V54+AG55,V54+AG55-AS55,$C55-SUM($AZ55:BD55)))))</f>
        <v>#NAME?</v>
      </c>
      <c t="str" s="89" r="BF55">
        <f>IF(NOT(snowball),0,IF(W54&lt;=0,0,IF($C55&lt;=SUM($AZ55:BE55),0,IF(AT55+$C55-SUM($AZ55:BE55)&gt;W54+AH55,W54+AH55-AT55,$C55-SUM($AZ55:BE55)))))</f>
        <v>#NAME?</v>
      </c>
      <c t="str" s="89" r="BG55">
        <f>IF(NOT(snowball),0,IF(X54&lt;=0,0,IF($C55&lt;=SUM($AZ55:BF55),0,IF(AU55+$C55-SUM($AZ55:BF55)&gt;X54+AI55,X54+AI55-AU55,$C55-SUM($AZ55:BF55)))))</f>
        <v>#NAME?</v>
      </c>
      <c t="str" s="89" r="BH55">
        <f>IF(NOT(snowball),0,IF(Y54&lt;=0,0,IF($C55&lt;=SUM($AZ55:BG55),0,IF(AV55+$C55-SUM($AZ55:BG55)&gt;Y54+AJ55,Y54+AJ55-AV55,$C55-SUM($AZ55:BG55)))))</f>
        <v>#NAME?</v>
      </c>
      <c t="str" s="89" r="BI55">
        <f>IF(NOT(snowball),0,IF(Z54&lt;=0,0,IF($C55&lt;=SUM($AZ55:BH55),0,IF(AW55+$C55-SUM($AZ55:BH55)&gt;Z54+AK55,Z54+AK55-AW55,$C55-SUM($AZ55:BH55)))))</f>
        <v>#NAME?</v>
      </c>
    </row>
    <row customHeight="1" r="56" ht="10.5">
      <c t="str" s="85" r="A56">
        <f>IF(SUM(Q55:Z55)&lt;=0,"",A55+1)</f>
        <v>#NAME?</v>
      </c>
      <c t="str" s="86" r="B56">
        <f>IF(A56="",NA(),DATE(YEAR(B55),MONTH(B55)+1,1))</f>
        <v>#NAME?</v>
      </c>
      <c t="str" s="87" r="C56">
        <f>IF(A56="","",IF(snowball,IF(($E$5-AX56)&lt;0,0,$E$5-AX56),"n/a")+D56)</f>
        <v>#NAME?</v>
      </c>
      <c s="88" r="D56"/>
      <c t="str" s="89" r="E56">
        <f>AN56+AZ56</f>
        <v>#NAME?</v>
      </c>
      <c t="str" s="89" r="F56">
        <f>AO56+BA56</f>
        <v>#NAME?</v>
      </c>
      <c t="str" s="89" r="G56">
        <f>AP56+BB56</f>
        <v>#NAME?</v>
      </c>
      <c t="str" s="89" r="H56">
        <f>AQ56+BC56</f>
        <v>#NAME?</v>
      </c>
      <c t="str" s="89" r="I56">
        <f>AR56+BD56</f>
        <v>#NAME?</v>
      </c>
      <c t="str" s="89" r="J56">
        <f>AS56+BE56</f>
        <v>#NAME?</v>
      </c>
      <c t="str" s="89" r="K56">
        <f>AT56+BF56</f>
        <v>#NAME?</v>
      </c>
      <c t="str" s="89" r="L56">
        <f>AU56+BG56</f>
        <v>#NAME?</v>
      </c>
      <c t="str" s="89" r="M56">
        <f>AV56+BH56</f>
        <v>#NAME?</v>
      </c>
      <c t="str" s="89" r="N56">
        <f>AW56+BI56</f>
        <v>#NAME?</v>
      </c>
      <c s="90" r="O56"/>
      <c t="str" s="89" r="P56">
        <f>SUM(Q56:Z56)</f>
        <v>#NAME?</v>
      </c>
      <c t="str" s="89" r="Q56">
        <f>IF(E$8=0,0,ROUND(Q55-(E56-AB56),2))</f>
        <v>#NAME?</v>
      </c>
      <c t="str" s="89" r="R56">
        <f>IF(F$8=0,0,ROUND(R55-(F56-AC56),2))</f>
        <v>#NAME?</v>
      </c>
      <c t="str" s="89" r="S56">
        <f>IF(G$8=0,0,ROUND(S55-(G56-AD56),2))</f>
        <v>#NAME?</v>
      </c>
      <c t="str" s="89" r="T56">
        <f>IF(H$8=0,0,ROUND(T55-(H56-AE56),2))</f>
        <v>#NAME?</v>
      </c>
      <c t="str" s="89" r="U56">
        <f>IF(I$8=0,0,ROUND(U55-(I56-AF56),2))</f>
        <v>#NAME?</v>
      </c>
      <c t="str" s="89" r="V56">
        <f>IF(J$8=0,0,ROUND(V55-(J56-AG56),2))</f>
        <v> -  </v>
      </c>
      <c t="str" s="89" r="W56">
        <f>IF(K$8=0,0,ROUND(W55-(K56-AH56),2))</f>
        <v> -  </v>
      </c>
      <c t="str" s="89" r="X56">
        <f>IF(L$8=0,0,ROUND(X55-(L56-AI56),2))</f>
        <v> -  </v>
      </c>
      <c t="str" s="89" r="Y56">
        <f>IF(M$8=0,0,ROUND(Y55-(M56-AJ56),2))</f>
        <v> -  </v>
      </c>
      <c t="str" s="89" r="Z56">
        <f>IF(N$8=0,0,ROUND(Z55-(N56-AK56),2))</f>
        <v> -  </v>
      </c>
      <c s="92" r="AA56"/>
      <c t="str" s="89" r="AB56">
        <f>ROUND(Q55*E$9/12,2)</f>
        <v>#NAME?</v>
      </c>
      <c t="str" s="89" r="AC56">
        <f>ROUND(R55*F$9/12,2)</f>
        <v>#NAME?</v>
      </c>
      <c t="str" s="89" r="AD56">
        <f>ROUND(S55*G$9/12,2)</f>
        <v>#NAME?</v>
      </c>
      <c t="str" s="89" r="AE56">
        <f>ROUND(T55*H$9/12,2)</f>
        <v>#NAME?</v>
      </c>
      <c t="str" s="89" r="AF56">
        <f>ROUND(U55*I$9/12,2)</f>
        <v>#NAME?</v>
      </c>
      <c t="str" s="89" r="AG56">
        <f>ROUND(V55*J$9/12,2)</f>
        <v> -  </v>
      </c>
      <c t="str" s="89" r="AH56">
        <f>ROUND(W55*K$9/12,2)</f>
        <v> -  </v>
      </c>
      <c t="str" s="89" r="AI56">
        <f>ROUND(X55*L$9/12,2)</f>
        <v> -  </v>
      </c>
      <c t="str" s="89" r="AJ56">
        <f>ROUND(Y55*M$9/12,2)</f>
        <v> -  </v>
      </c>
      <c t="str" s="89" r="AK56">
        <f>ROUND(Z55*N$9/12,2)</f>
        <v> -  </v>
      </c>
      <c t="str" s="89" r="AL56">
        <f>SUM(AB56:AK56)</f>
        <v>#NAME?</v>
      </c>
      <c s="93" r="AM56"/>
      <c t="str" s="89" r="AN56">
        <f>IF(Q55&gt;0,IF((Q55+AB56)&lt;E$10,Q55+AB56,E$10),0)</f>
        <v>#NAME?</v>
      </c>
      <c t="str" s="89" r="AO56">
        <f>IF(R55&gt;0,IF((R55+AC56)&lt;F$10,R55+AC56,F$10),0)</f>
        <v>#NAME?</v>
      </c>
      <c t="str" s="89" r="AP56">
        <f>IF(S55&gt;0,IF((S55+AD56)&lt;G$10,S55+AD56,G$10),0)</f>
        <v>#NAME?</v>
      </c>
      <c t="str" s="89" r="AQ56">
        <f>IF(T55&gt;0,IF((T55+AE56)&lt;H$10,T55+AE56,H$10),0)</f>
        <v>#NAME?</v>
      </c>
      <c t="str" s="89" r="AR56">
        <f>IF(U55&gt;0,IF((U55+AF56)&lt;I$10,U55+AF56,I$10),0)</f>
        <v>#NAME?</v>
      </c>
      <c t="str" s="89" r="AS56">
        <f>IF(V55&gt;0,IF((V55+AG56)&lt;J$10,V55+AG56,J$10),0)</f>
        <v> -  </v>
      </c>
      <c t="str" s="89" r="AT56">
        <f>IF(W55&gt;0,IF((W55+AH56)&lt;K$10,W55+AH56,K$10),0)</f>
        <v> -  </v>
      </c>
      <c t="str" s="89" r="AU56">
        <f>IF(X55&gt;0,IF((X55+AI56)&lt;L$10,X55+AI56,L$10),0)</f>
        <v> -  </v>
      </c>
      <c t="str" s="89" r="AV56">
        <f>IF(Y55&gt;0,IF((Y55+AJ56)&lt;M$10,Y55+AJ56,M$10),0)</f>
        <v> -  </v>
      </c>
      <c t="str" s="89" r="AW56">
        <f>IF(Z55&gt;0,IF((Z55+AK56)&lt;N$10,Z55+AK56,N$10),0)</f>
        <v> -  </v>
      </c>
      <c t="str" s="89" r="AX56">
        <f>SUM(AN56:AW56)</f>
        <v>#NAME?</v>
      </c>
      <c s="89" r="AY56"/>
      <c t="str" s="91" r="AZ56">
        <f>IF(NOT(snowball),0,IF(Q55&lt;=0,0,IF(AN56+$C56&gt;Q55+AB56,Q55+AB56-AN56,$C56)))</f>
        <v>#NAME?</v>
      </c>
      <c t="str" s="89" r="BA56">
        <f>IF(NOT(snowball),0,IF(R55&lt;=0,0,IF($C56&lt;=SUM($AZ56:AZ56),0,IF(AO56+$C56-SUM($AZ56:AZ56)&gt;R55+AC56,R55+AC56-AO56,$C56-SUM($AZ56:AZ56)))))</f>
        <v>#NAME?</v>
      </c>
      <c t="str" s="89" r="BB56">
        <f>IF(NOT(snowball),0,IF(S55&lt;=0,0,IF($C56&lt;=SUM($AZ56:BA56),0,IF(AP56+$C56-SUM($AZ56:BA56)&gt;S55+AD56,S55+AD56-AP56,$C56-SUM($AZ56:BA56)))))</f>
        <v>#NAME?</v>
      </c>
      <c t="str" s="89" r="BC56">
        <f>IF(NOT(snowball),0,IF(T55&lt;=0,0,IF($C56&lt;=SUM($AZ56:BB56),0,IF(AQ56+$C56-SUM($AZ56:BB56)&gt;T55+AE56,T55+AE56-AQ56,$C56-SUM($AZ56:BB56)))))</f>
        <v>#NAME?</v>
      </c>
      <c t="str" s="89" r="BD56">
        <f>IF(NOT(snowball),0,IF(U55&lt;=0,0,IF($C56&lt;=SUM($AZ56:BC56),0,IF(AR56+$C56-SUM($AZ56:BC56)&gt;U55+AF56,U55+AF56-AR56,$C56-SUM($AZ56:BC56)))))</f>
        <v>#NAME?</v>
      </c>
      <c t="str" s="89" r="BE56">
        <f>IF(NOT(snowball),0,IF(V55&lt;=0,0,IF($C56&lt;=SUM($AZ56:BD56),0,IF(AS56+$C56-SUM($AZ56:BD56)&gt;V55+AG56,V55+AG56-AS56,$C56-SUM($AZ56:BD56)))))</f>
        <v>#NAME?</v>
      </c>
      <c t="str" s="89" r="BF56">
        <f>IF(NOT(snowball),0,IF(W55&lt;=0,0,IF($C56&lt;=SUM($AZ56:BE56),0,IF(AT56+$C56-SUM($AZ56:BE56)&gt;W55+AH56,W55+AH56-AT56,$C56-SUM($AZ56:BE56)))))</f>
        <v>#NAME?</v>
      </c>
      <c t="str" s="89" r="BG56">
        <f>IF(NOT(snowball),0,IF(X55&lt;=0,0,IF($C56&lt;=SUM($AZ56:BF56),0,IF(AU56+$C56-SUM($AZ56:BF56)&gt;X55+AI56,X55+AI56-AU56,$C56-SUM($AZ56:BF56)))))</f>
        <v>#NAME?</v>
      </c>
      <c t="str" s="89" r="BH56">
        <f>IF(NOT(snowball),0,IF(Y55&lt;=0,0,IF($C56&lt;=SUM($AZ56:BG56),0,IF(AV56+$C56-SUM($AZ56:BG56)&gt;Y55+AJ56,Y55+AJ56-AV56,$C56-SUM($AZ56:BG56)))))</f>
        <v>#NAME?</v>
      </c>
      <c t="str" s="89" r="BI56">
        <f>IF(NOT(snowball),0,IF(Z55&lt;=0,0,IF($C56&lt;=SUM($AZ56:BH56),0,IF(AW56+$C56-SUM($AZ56:BH56)&gt;Z55+AK56,Z55+AK56-AW56,$C56-SUM($AZ56:BH56)))))</f>
        <v>#NAME?</v>
      </c>
    </row>
    <row customHeight="1" r="57" ht="10.5">
      <c t="str" s="85" r="A57">
        <f>IF(SUM(Q56:Z56)&lt;=0,"",A56+1)</f>
        <v>#NAME?</v>
      </c>
      <c t="str" s="86" r="B57">
        <f>IF(A57="",NA(),DATE(YEAR(B56),MONTH(B56)+1,1))</f>
        <v>#NAME?</v>
      </c>
      <c t="str" s="87" r="C57">
        <f>IF(A57="","",IF(snowball,IF(($E$5-AX57)&lt;0,0,$E$5-AX57),"n/a")+D57)</f>
        <v>#NAME?</v>
      </c>
      <c s="88" r="D57"/>
      <c t="str" s="89" r="E57">
        <f>AN57+AZ57</f>
        <v>#NAME?</v>
      </c>
      <c t="str" s="89" r="F57">
        <f>AO57+BA57</f>
        <v>#NAME?</v>
      </c>
      <c t="str" s="89" r="G57">
        <f>AP57+BB57</f>
        <v>#NAME?</v>
      </c>
      <c t="str" s="89" r="H57">
        <f>AQ57+BC57</f>
        <v>#NAME?</v>
      </c>
      <c t="str" s="89" r="I57">
        <f>AR57+BD57</f>
        <v>#NAME?</v>
      </c>
      <c t="str" s="89" r="J57">
        <f>AS57+BE57</f>
        <v>#NAME?</v>
      </c>
      <c t="str" s="89" r="K57">
        <f>AT57+BF57</f>
        <v>#NAME?</v>
      </c>
      <c t="str" s="89" r="L57">
        <f>AU57+BG57</f>
        <v>#NAME?</v>
      </c>
      <c t="str" s="89" r="M57">
        <f>AV57+BH57</f>
        <v>#NAME?</v>
      </c>
      <c t="str" s="89" r="N57">
        <f>AW57+BI57</f>
        <v>#NAME?</v>
      </c>
      <c s="90" r="O57"/>
      <c t="str" s="89" r="P57">
        <f>SUM(Q57:Z57)</f>
        <v>#NAME?</v>
      </c>
      <c t="str" s="89" r="Q57">
        <f>IF(E$8=0,0,ROUND(Q56-(E57-AB57),2))</f>
        <v>#NAME?</v>
      </c>
      <c t="str" s="89" r="R57">
        <f>IF(F$8=0,0,ROUND(R56-(F57-AC57),2))</f>
        <v>#NAME?</v>
      </c>
      <c t="str" s="89" r="S57">
        <f>IF(G$8=0,0,ROUND(S56-(G57-AD57),2))</f>
        <v>#NAME?</v>
      </c>
      <c t="str" s="89" r="T57">
        <f>IF(H$8=0,0,ROUND(T56-(H57-AE57),2))</f>
        <v>#NAME?</v>
      </c>
      <c t="str" s="89" r="U57">
        <f>IF(I$8=0,0,ROUND(U56-(I57-AF57),2))</f>
        <v>#NAME?</v>
      </c>
      <c t="str" s="89" r="V57">
        <f>IF(J$8=0,0,ROUND(V56-(J57-AG57),2))</f>
        <v> -  </v>
      </c>
      <c t="str" s="89" r="W57">
        <f>IF(K$8=0,0,ROUND(W56-(K57-AH57),2))</f>
        <v> -  </v>
      </c>
      <c t="str" s="89" r="X57">
        <f>IF(L$8=0,0,ROUND(X56-(L57-AI57),2))</f>
        <v> -  </v>
      </c>
      <c t="str" s="89" r="Y57">
        <f>IF(M$8=0,0,ROUND(Y56-(M57-AJ57),2))</f>
        <v> -  </v>
      </c>
      <c t="str" s="89" r="Z57">
        <f>IF(N$8=0,0,ROUND(Z56-(N57-AK57),2))</f>
        <v> -  </v>
      </c>
      <c s="92" r="AA57"/>
      <c t="str" s="89" r="AB57">
        <f>ROUND(Q56*E$9/12,2)</f>
        <v>#NAME?</v>
      </c>
      <c t="str" s="89" r="AC57">
        <f>ROUND(R56*F$9/12,2)</f>
        <v>#NAME?</v>
      </c>
      <c t="str" s="89" r="AD57">
        <f>ROUND(S56*G$9/12,2)</f>
        <v>#NAME?</v>
      </c>
      <c t="str" s="89" r="AE57">
        <f>ROUND(T56*H$9/12,2)</f>
        <v>#NAME?</v>
      </c>
      <c t="str" s="89" r="AF57">
        <f>ROUND(U56*I$9/12,2)</f>
        <v>#NAME?</v>
      </c>
      <c t="str" s="89" r="AG57">
        <f>ROUND(V56*J$9/12,2)</f>
        <v> -  </v>
      </c>
      <c t="str" s="89" r="AH57">
        <f>ROUND(W56*K$9/12,2)</f>
        <v> -  </v>
      </c>
      <c t="str" s="89" r="AI57">
        <f>ROUND(X56*L$9/12,2)</f>
        <v> -  </v>
      </c>
      <c t="str" s="89" r="AJ57">
        <f>ROUND(Y56*M$9/12,2)</f>
        <v> -  </v>
      </c>
      <c t="str" s="89" r="AK57">
        <f>ROUND(Z56*N$9/12,2)</f>
        <v> -  </v>
      </c>
      <c t="str" s="89" r="AL57">
        <f>SUM(AB57:AK57)</f>
        <v>#NAME?</v>
      </c>
      <c s="93" r="AM57"/>
      <c t="str" s="89" r="AN57">
        <f>IF(Q56&gt;0,IF((Q56+AB57)&lt;E$10,Q56+AB57,E$10),0)</f>
        <v>#NAME?</v>
      </c>
      <c t="str" s="89" r="AO57">
        <f>IF(R56&gt;0,IF((R56+AC57)&lt;F$10,R56+AC57,F$10),0)</f>
        <v>#NAME?</v>
      </c>
      <c t="str" s="89" r="AP57">
        <f>IF(S56&gt;0,IF((S56+AD57)&lt;G$10,S56+AD57,G$10),0)</f>
        <v>#NAME?</v>
      </c>
      <c t="str" s="89" r="AQ57">
        <f>IF(T56&gt;0,IF((T56+AE57)&lt;H$10,T56+AE57,H$10),0)</f>
        <v>#NAME?</v>
      </c>
      <c t="str" s="89" r="AR57">
        <f>IF(U56&gt;0,IF((U56+AF57)&lt;I$10,U56+AF57,I$10),0)</f>
        <v>#NAME?</v>
      </c>
      <c t="str" s="89" r="AS57">
        <f>IF(V56&gt;0,IF((V56+AG57)&lt;J$10,V56+AG57,J$10),0)</f>
        <v> -  </v>
      </c>
      <c t="str" s="89" r="AT57">
        <f>IF(W56&gt;0,IF((W56+AH57)&lt;K$10,W56+AH57,K$10),0)</f>
        <v> -  </v>
      </c>
      <c t="str" s="89" r="AU57">
        <f>IF(X56&gt;0,IF((X56+AI57)&lt;L$10,X56+AI57,L$10),0)</f>
        <v> -  </v>
      </c>
      <c t="str" s="89" r="AV57">
        <f>IF(Y56&gt;0,IF((Y56+AJ57)&lt;M$10,Y56+AJ57,M$10),0)</f>
        <v> -  </v>
      </c>
      <c t="str" s="89" r="AW57">
        <f>IF(Z56&gt;0,IF((Z56+AK57)&lt;N$10,Z56+AK57,N$10),0)</f>
        <v> -  </v>
      </c>
      <c t="str" s="89" r="AX57">
        <f>SUM(AN57:AW57)</f>
        <v>#NAME?</v>
      </c>
      <c s="89" r="AY57"/>
      <c t="str" s="91" r="AZ57">
        <f>IF(NOT(snowball),0,IF(Q56&lt;=0,0,IF(AN57+$C57&gt;Q56+AB57,Q56+AB57-AN57,$C57)))</f>
        <v>#NAME?</v>
      </c>
      <c t="str" s="89" r="BA57">
        <f>IF(NOT(snowball),0,IF(R56&lt;=0,0,IF($C57&lt;=SUM($AZ57:AZ57),0,IF(AO57+$C57-SUM($AZ57:AZ57)&gt;R56+AC57,R56+AC57-AO57,$C57-SUM($AZ57:AZ57)))))</f>
        <v>#NAME?</v>
      </c>
      <c t="str" s="89" r="BB57">
        <f>IF(NOT(snowball),0,IF(S56&lt;=0,0,IF($C57&lt;=SUM($AZ57:BA57),0,IF(AP57+$C57-SUM($AZ57:BA57)&gt;S56+AD57,S56+AD57-AP57,$C57-SUM($AZ57:BA57)))))</f>
        <v>#NAME?</v>
      </c>
      <c t="str" s="89" r="BC57">
        <f>IF(NOT(snowball),0,IF(T56&lt;=0,0,IF($C57&lt;=SUM($AZ57:BB57),0,IF(AQ57+$C57-SUM($AZ57:BB57)&gt;T56+AE57,T56+AE57-AQ57,$C57-SUM($AZ57:BB57)))))</f>
        <v>#NAME?</v>
      </c>
      <c t="str" s="89" r="BD57">
        <f>IF(NOT(snowball),0,IF(U56&lt;=0,0,IF($C57&lt;=SUM($AZ57:BC57),0,IF(AR57+$C57-SUM($AZ57:BC57)&gt;U56+AF57,U56+AF57-AR57,$C57-SUM($AZ57:BC57)))))</f>
        <v>#NAME?</v>
      </c>
      <c t="str" s="89" r="BE57">
        <f>IF(NOT(snowball),0,IF(V56&lt;=0,0,IF($C57&lt;=SUM($AZ57:BD57),0,IF(AS57+$C57-SUM($AZ57:BD57)&gt;V56+AG57,V56+AG57-AS57,$C57-SUM($AZ57:BD57)))))</f>
        <v>#NAME?</v>
      </c>
      <c t="str" s="89" r="BF57">
        <f>IF(NOT(snowball),0,IF(W56&lt;=0,0,IF($C57&lt;=SUM($AZ57:BE57),0,IF(AT57+$C57-SUM($AZ57:BE57)&gt;W56+AH57,W56+AH57-AT57,$C57-SUM($AZ57:BE57)))))</f>
        <v>#NAME?</v>
      </c>
      <c t="str" s="89" r="BG57">
        <f>IF(NOT(snowball),0,IF(X56&lt;=0,0,IF($C57&lt;=SUM($AZ57:BF57),0,IF(AU57+$C57-SUM($AZ57:BF57)&gt;X56+AI57,X56+AI57-AU57,$C57-SUM($AZ57:BF57)))))</f>
        <v>#NAME?</v>
      </c>
      <c t="str" s="89" r="BH57">
        <f>IF(NOT(snowball),0,IF(Y56&lt;=0,0,IF($C57&lt;=SUM($AZ57:BG57),0,IF(AV57+$C57-SUM($AZ57:BG57)&gt;Y56+AJ57,Y56+AJ57-AV57,$C57-SUM($AZ57:BG57)))))</f>
        <v>#NAME?</v>
      </c>
      <c t="str" s="89" r="BI57">
        <f>IF(NOT(snowball),0,IF(Z56&lt;=0,0,IF($C57&lt;=SUM($AZ57:BH57),0,IF(AW57+$C57-SUM($AZ57:BH57)&gt;Z56+AK57,Z56+AK57-AW57,$C57-SUM($AZ57:BH57)))))</f>
        <v>#NAME?</v>
      </c>
    </row>
    <row customHeight="1" r="58" ht="10.5">
      <c t="str" s="85" r="A58">
        <f>IF(SUM(Q57:Z57)&lt;=0,"",A57+1)</f>
        <v>#NAME?</v>
      </c>
      <c t="str" s="86" r="B58">
        <f>IF(A58="",NA(),DATE(YEAR(B57),MONTH(B57)+1,1))</f>
        <v>#NAME?</v>
      </c>
      <c t="str" s="87" r="C58">
        <f>IF(A58="","",IF(snowball,IF(($E$5-AX58)&lt;0,0,$E$5-AX58),"n/a")+D58)</f>
        <v>#NAME?</v>
      </c>
      <c s="88" r="D58"/>
      <c t="str" s="89" r="E58">
        <f>AN58+AZ58</f>
        <v>#NAME?</v>
      </c>
      <c t="str" s="89" r="F58">
        <f>AO58+BA58</f>
        <v>#NAME?</v>
      </c>
      <c t="str" s="89" r="G58">
        <f>AP58+BB58</f>
        <v>#NAME?</v>
      </c>
      <c t="str" s="89" r="H58">
        <f>AQ58+BC58</f>
        <v>#NAME?</v>
      </c>
      <c t="str" s="89" r="I58">
        <f>AR58+BD58</f>
        <v>#NAME?</v>
      </c>
      <c t="str" s="89" r="J58">
        <f>AS58+BE58</f>
        <v>#NAME?</v>
      </c>
      <c t="str" s="89" r="K58">
        <f>AT58+BF58</f>
        <v>#NAME?</v>
      </c>
      <c t="str" s="89" r="L58">
        <f>AU58+BG58</f>
        <v>#NAME?</v>
      </c>
      <c t="str" s="89" r="M58">
        <f>AV58+BH58</f>
        <v>#NAME?</v>
      </c>
      <c t="str" s="89" r="N58">
        <f>AW58+BI58</f>
        <v>#NAME?</v>
      </c>
      <c s="90" r="O58"/>
      <c t="str" s="89" r="P58">
        <f>SUM(Q58:Z58)</f>
        <v>#NAME?</v>
      </c>
      <c t="str" s="89" r="Q58">
        <f>IF(E$8=0,0,ROUND(Q57-(E58-AB58),2))</f>
        <v>#NAME?</v>
      </c>
      <c t="str" s="89" r="R58">
        <f>IF(F$8=0,0,ROUND(R57-(F58-AC58),2))</f>
        <v>#NAME?</v>
      </c>
      <c t="str" s="89" r="S58">
        <f>IF(G$8=0,0,ROUND(S57-(G58-AD58),2))</f>
        <v>#NAME?</v>
      </c>
      <c t="str" s="89" r="T58">
        <f>IF(H$8=0,0,ROUND(T57-(H58-AE58),2))</f>
        <v>#NAME?</v>
      </c>
      <c t="str" s="89" r="U58">
        <f>IF(I$8=0,0,ROUND(U57-(I58-AF58),2))</f>
        <v>#NAME?</v>
      </c>
      <c t="str" s="89" r="V58">
        <f>IF(J$8=0,0,ROUND(V57-(J58-AG58),2))</f>
        <v> -  </v>
      </c>
      <c t="str" s="89" r="W58">
        <f>IF(K$8=0,0,ROUND(W57-(K58-AH58),2))</f>
        <v> -  </v>
      </c>
      <c t="str" s="89" r="X58">
        <f>IF(L$8=0,0,ROUND(X57-(L58-AI58),2))</f>
        <v> -  </v>
      </c>
      <c t="str" s="89" r="Y58">
        <f>IF(M$8=0,0,ROUND(Y57-(M58-AJ58),2))</f>
        <v> -  </v>
      </c>
      <c t="str" s="89" r="Z58">
        <f>IF(N$8=0,0,ROUND(Z57-(N58-AK58),2))</f>
        <v> -  </v>
      </c>
      <c s="92" r="AA58"/>
      <c t="str" s="89" r="AB58">
        <f>ROUND(Q57*E$9/12,2)</f>
        <v>#NAME?</v>
      </c>
      <c t="str" s="89" r="AC58">
        <f>ROUND(R57*F$9/12,2)</f>
        <v>#NAME?</v>
      </c>
      <c t="str" s="89" r="AD58">
        <f>ROUND(S57*G$9/12,2)</f>
        <v>#NAME?</v>
      </c>
      <c t="str" s="89" r="AE58">
        <f>ROUND(T57*H$9/12,2)</f>
        <v>#NAME?</v>
      </c>
      <c t="str" s="89" r="AF58">
        <f>ROUND(U57*I$9/12,2)</f>
        <v>#NAME?</v>
      </c>
      <c t="str" s="89" r="AG58">
        <f>ROUND(V57*J$9/12,2)</f>
        <v> -  </v>
      </c>
      <c t="str" s="89" r="AH58">
        <f>ROUND(W57*K$9/12,2)</f>
        <v> -  </v>
      </c>
      <c t="str" s="89" r="AI58">
        <f>ROUND(X57*L$9/12,2)</f>
        <v> -  </v>
      </c>
      <c t="str" s="89" r="AJ58">
        <f>ROUND(Y57*M$9/12,2)</f>
        <v> -  </v>
      </c>
      <c t="str" s="89" r="AK58">
        <f>ROUND(Z57*N$9/12,2)</f>
        <v> -  </v>
      </c>
      <c t="str" s="89" r="AL58">
        <f>SUM(AB58:AK58)</f>
        <v>#NAME?</v>
      </c>
      <c s="93" r="AM58"/>
      <c t="str" s="89" r="AN58">
        <f>IF(Q57&gt;0,IF((Q57+AB58)&lt;E$10,Q57+AB58,E$10),0)</f>
        <v>#NAME?</v>
      </c>
      <c t="str" s="89" r="AO58">
        <f>IF(R57&gt;0,IF((R57+AC58)&lt;F$10,R57+AC58,F$10),0)</f>
        <v>#NAME?</v>
      </c>
      <c t="str" s="89" r="AP58">
        <f>IF(S57&gt;0,IF((S57+AD58)&lt;G$10,S57+AD58,G$10),0)</f>
        <v>#NAME?</v>
      </c>
      <c t="str" s="89" r="AQ58">
        <f>IF(T57&gt;0,IF((T57+AE58)&lt;H$10,T57+AE58,H$10),0)</f>
        <v>#NAME?</v>
      </c>
      <c t="str" s="89" r="AR58">
        <f>IF(U57&gt;0,IF((U57+AF58)&lt;I$10,U57+AF58,I$10),0)</f>
        <v>#NAME?</v>
      </c>
      <c t="str" s="89" r="AS58">
        <f>IF(V57&gt;0,IF((V57+AG58)&lt;J$10,V57+AG58,J$10),0)</f>
        <v> -  </v>
      </c>
      <c t="str" s="89" r="AT58">
        <f>IF(W57&gt;0,IF((W57+AH58)&lt;K$10,W57+AH58,K$10),0)</f>
        <v> -  </v>
      </c>
      <c t="str" s="89" r="AU58">
        <f>IF(X57&gt;0,IF((X57+AI58)&lt;L$10,X57+AI58,L$10),0)</f>
        <v> -  </v>
      </c>
      <c t="str" s="89" r="AV58">
        <f>IF(Y57&gt;0,IF((Y57+AJ58)&lt;M$10,Y57+AJ58,M$10),0)</f>
        <v> -  </v>
      </c>
      <c t="str" s="89" r="AW58">
        <f>IF(Z57&gt;0,IF((Z57+AK58)&lt;N$10,Z57+AK58,N$10),0)</f>
        <v> -  </v>
      </c>
      <c t="str" s="89" r="AX58">
        <f>SUM(AN58:AW58)</f>
        <v>#NAME?</v>
      </c>
      <c s="89" r="AY58"/>
      <c t="str" s="91" r="AZ58">
        <f>IF(NOT(snowball),0,IF(Q57&lt;=0,0,IF(AN58+$C58&gt;Q57+AB58,Q57+AB58-AN58,$C58)))</f>
        <v>#NAME?</v>
      </c>
      <c t="str" s="89" r="BA58">
        <f>IF(NOT(snowball),0,IF(R57&lt;=0,0,IF($C58&lt;=SUM($AZ58:AZ58),0,IF(AO58+$C58-SUM($AZ58:AZ58)&gt;R57+AC58,R57+AC58-AO58,$C58-SUM($AZ58:AZ58)))))</f>
        <v>#NAME?</v>
      </c>
      <c t="str" s="89" r="BB58">
        <f>IF(NOT(snowball),0,IF(S57&lt;=0,0,IF($C58&lt;=SUM($AZ58:BA58),0,IF(AP58+$C58-SUM($AZ58:BA58)&gt;S57+AD58,S57+AD58-AP58,$C58-SUM($AZ58:BA58)))))</f>
        <v>#NAME?</v>
      </c>
      <c t="str" s="89" r="BC58">
        <f>IF(NOT(snowball),0,IF(T57&lt;=0,0,IF($C58&lt;=SUM($AZ58:BB58),0,IF(AQ58+$C58-SUM($AZ58:BB58)&gt;T57+AE58,T57+AE58-AQ58,$C58-SUM($AZ58:BB58)))))</f>
        <v>#NAME?</v>
      </c>
      <c t="str" s="89" r="BD58">
        <f>IF(NOT(snowball),0,IF(U57&lt;=0,0,IF($C58&lt;=SUM($AZ58:BC58),0,IF(AR58+$C58-SUM($AZ58:BC58)&gt;U57+AF58,U57+AF58-AR58,$C58-SUM($AZ58:BC58)))))</f>
        <v>#NAME?</v>
      </c>
      <c t="str" s="89" r="BE58">
        <f>IF(NOT(snowball),0,IF(V57&lt;=0,0,IF($C58&lt;=SUM($AZ58:BD58),0,IF(AS58+$C58-SUM($AZ58:BD58)&gt;V57+AG58,V57+AG58-AS58,$C58-SUM($AZ58:BD58)))))</f>
        <v>#NAME?</v>
      </c>
      <c t="str" s="89" r="BF58">
        <f>IF(NOT(snowball),0,IF(W57&lt;=0,0,IF($C58&lt;=SUM($AZ58:BE58),0,IF(AT58+$C58-SUM($AZ58:BE58)&gt;W57+AH58,W57+AH58-AT58,$C58-SUM($AZ58:BE58)))))</f>
        <v>#NAME?</v>
      </c>
      <c t="str" s="89" r="BG58">
        <f>IF(NOT(snowball),0,IF(X57&lt;=0,0,IF($C58&lt;=SUM($AZ58:BF58),0,IF(AU58+$C58-SUM($AZ58:BF58)&gt;X57+AI58,X57+AI58-AU58,$C58-SUM($AZ58:BF58)))))</f>
        <v>#NAME?</v>
      </c>
      <c t="str" s="89" r="BH58">
        <f>IF(NOT(snowball),0,IF(Y57&lt;=0,0,IF($C58&lt;=SUM($AZ58:BG58),0,IF(AV58+$C58-SUM($AZ58:BG58)&gt;Y57+AJ58,Y57+AJ58-AV58,$C58-SUM($AZ58:BG58)))))</f>
        <v>#NAME?</v>
      </c>
      <c t="str" s="89" r="BI58">
        <f>IF(NOT(snowball),0,IF(Z57&lt;=0,0,IF($C58&lt;=SUM($AZ58:BH58),0,IF(AW58+$C58-SUM($AZ58:BH58)&gt;Z57+AK58,Z57+AK58-AW58,$C58-SUM($AZ58:BH58)))))</f>
        <v>#NAME?</v>
      </c>
    </row>
    <row customHeight="1" r="59" ht="10.5">
      <c t="str" s="85" r="A59">
        <f>IF(SUM(Q58:Z58)&lt;=0,"",A58+1)</f>
        <v>#NAME?</v>
      </c>
      <c t="str" s="86" r="B59">
        <f>IF(A59="",NA(),DATE(YEAR(B58),MONTH(B58)+1,1))</f>
        <v>#NAME?</v>
      </c>
      <c t="str" s="87" r="C59">
        <f>IF(A59="","",IF(snowball,IF(($E$5-AX59)&lt;0,0,$E$5-AX59),"n/a")+D59)</f>
        <v>#NAME?</v>
      </c>
      <c s="88" r="D59"/>
      <c t="str" s="89" r="E59">
        <f>AN59+AZ59</f>
        <v>#NAME?</v>
      </c>
      <c t="str" s="89" r="F59">
        <f>AO59+BA59</f>
        <v>#NAME?</v>
      </c>
      <c t="str" s="89" r="G59">
        <f>AP59+BB59</f>
        <v>#NAME?</v>
      </c>
      <c t="str" s="89" r="H59">
        <f>AQ59+BC59</f>
        <v>#NAME?</v>
      </c>
      <c t="str" s="89" r="I59">
        <f>AR59+BD59</f>
        <v>#NAME?</v>
      </c>
      <c t="str" s="89" r="J59">
        <f>AS59+BE59</f>
        <v>#NAME?</v>
      </c>
      <c t="str" s="89" r="K59">
        <f>AT59+BF59</f>
        <v>#NAME?</v>
      </c>
      <c t="str" s="89" r="L59">
        <f>AU59+BG59</f>
        <v>#NAME?</v>
      </c>
      <c t="str" s="89" r="M59">
        <f>AV59+BH59</f>
        <v>#NAME?</v>
      </c>
      <c t="str" s="89" r="N59">
        <f>AW59+BI59</f>
        <v>#NAME?</v>
      </c>
      <c s="90" r="O59"/>
      <c t="str" s="89" r="P59">
        <f>SUM(Q59:Z59)</f>
        <v>#NAME?</v>
      </c>
      <c t="str" s="89" r="Q59">
        <f>IF(E$8=0,0,ROUND(Q58-(E59-AB59),2))</f>
        <v>#NAME?</v>
      </c>
      <c t="str" s="89" r="R59">
        <f>IF(F$8=0,0,ROUND(R58-(F59-AC59),2))</f>
        <v>#NAME?</v>
      </c>
      <c t="str" s="89" r="S59">
        <f>IF(G$8=0,0,ROUND(S58-(G59-AD59),2))</f>
        <v>#NAME?</v>
      </c>
      <c t="str" s="89" r="T59">
        <f>IF(H$8=0,0,ROUND(T58-(H59-AE59),2))</f>
        <v>#NAME?</v>
      </c>
      <c t="str" s="89" r="U59">
        <f>IF(I$8=0,0,ROUND(U58-(I59-AF59),2))</f>
        <v>#NAME?</v>
      </c>
      <c t="str" s="89" r="V59">
        <f>IF(J$8=0,0,ROUND(V58-(J59-AG59),2))</f>
        <v> -  </v>
      </c>
      <c t="str" s="89" r="W59">
        <f>IF(K$8=0,0,ROUND(W58-(K59-AH59),2))</f>
        <v> -  </v>
      </c>
      <c t="str" s="89" r="X59">
        <f>IF(L$8=0,0,ROUND(X58-(L59-AI59),2))</f>
        <v> -  </v>
      </c>
      <c t="str" s="89" r="Y59">
        <f>IF(M$8=0,0,ROUND(Y58-(M59-AJ59),2))</f>
        <v> -  </v>
      </c>
      <c t="str" s="89" r="Z59">
        <f>IF(N$8=0,0,ROUND(Z58-(N59-AK59),2))</f>
        <v> -  </v>
      </c>
      <c s="92" r="AA59"/>
      <c t="str" s="89" r="AB59">
        <f>ROUND(Q58*E$9/12,2)</f>
        <v>#NAME?</v>
      </c>
      <c t="str" s="89" r="AC59">
        <f>ROUND(R58*F$9/12,2)</f>
        <v>#NAME?</v>
      </c>
      <c t="str" s="89" r="AD59">
        <f>ROUND(S58*G$9/12,2)</f>
        <v>#NAME?</v>
      </c>
      <c t="str" s="89" r="AE59">
        <f>ROUND(T58*H$9/12,2)</f>
        <v>#NAME?</v>
      </c>
      <c t="str" s="89" r="AF59">
        <f>ROUND(U58*I$9/12,2)</f>
        <v>#NAME?</v>
      </c>
      <c t="str" s="89" r="AG59">
        <f>ROUND(V58*J$9/12,2)</f>
        <v> -  </v>
      </c>
      <c t="str" s="89" r="AH59">
        <f>ROUND(W58*K$9/12,2)</f>
        <v> -  </v>
      </c>
      <c t="str" s="89" r="AI59">
        <f>ROUND(X58*L$9/12,2)</f>
        <v> -  </v>
      </c>
      <c t="str" s="89" r="AJ59">
        <f>ROUND(Y58*M$9/12,2)</f>
        <v> -  </v>
      </c>
      <c t="str" s="89" r="AK59">
        <f>ROUND(Z58*N$9/12,2)</f>
        <v> -  </v>
      </c>
      <c t="str" s="89" r="AL59">
        <f>SUM(AB59:AK59)</f>
        <v>#NAME?</v>
      </c>
      <c s="93" r="AM59"/>
      <c t="str" s="89" r="AN59">
        <f>IF(Q58&gt;0,IF((Q58+AB59)&lt;E$10,Q58+AB59,E$10),0)</f>
        <v>#NAME?</v>
      </c>
      <c t="str" s="89" r="AO59">
        <f>IF(R58&gt;0,IF((R58+AC59)&lt;F$10,R58+AC59,F$10),0)</f>
        <v>#NAME?</v>
      </c>
      <c t="str" s="89" r="AP59">
        <f>IF(S58&gt;0,IF((S58+AD59)&lt;G$10,S58+AD59,G$10),0)</f>
        <v>#NAME?</v>
      </c>
      <c t="str" s="89" r="AQ59">
        <f>IF(T58&gt;0,IF((T58+AE59)&lt;H$10,T58+AE59,H$10),0)</f>
        <v>#NAME?</v>
      </c>
      <c t="str" s="89" r="AR59">
        <f>IF(U58&gt;0,IF((U58+AF59)&lt;I$10,U58+AF59,I$10),0)</f>
        <v>#NAME?</v>
      </c>
      <c t="str" s="89" r="AS59">
        <f>IF(V58&gt;0,IF((V58+AG59)&lt;J$10,V58+AG59,J$10),0)</f>
        <v> -  </v>
      </c>
      <c t="str" s="89" r="AT59">
        <f>IF(W58&gt;0,IF((W58+AH59)&lt;K$10,W58+AH59,K$10),0)</f>
        <v> -  </v>
      </c>
      <c t="str" s="89" r="AU59">
        <f>IF(X58&gt;0,IF((X58+AI59)&lt;L$10,X58+AI59,L$10),0)</f>
        <v> -  </v>
      </c>
      <c t="str" s="89" r="AV59">
        <f>IF(Y58&gt;0,IF((Y58+AJ59)&lt;M$10,Y58+AJ59,M$10),0)</f>
        <v> -  </v>
      </c>
      <c t="str" s="89" r="AW59">
        <f>IF(Z58&gt;0,IF((Z58+AK59)&lt;N$10,Z58+AK59,N$10),0)</f>
        <v> -  </v>
      </c>
      <c t="str" s="89" r="AX59">
        <f>SUM(AN59:AW59)</f>
        <v>#NAME?</v>
      </c>
      <c s="89" r="AY59"/>
      <c t="str" s="91" r="AZ59">
        <f>IF(NOT(snowball),0,IF(Q58&lt;=0,0,IF(AN59+$C59&gt;Q58+AB59,Q58+AB59-AN59,$C59)))</f>
        <v>#NAME?</v>
      </c>
      <c t="str" s="89" r="BA59">
        <f>IF(NOT(snowball),0,IF(R58&lt;=0,0,IF($C59&lt;=SUM($AZ59:AZ59),0,IF(AO59+$C59-SUM($AZ59:AZ59)&gt;R58+AC59,R58+AC59-AO59,$C59-SUM($AZ59:AZ59)))))</f>
        <v>#NAME?</v>
      </c>
      <c t="str" s="89" r="BB59">
        <f>IF(NOT(snowball),0,IF(S58&lt;=0,0,IF($C59&lt;=SUM($AZ59:BA59),0,IF(AP59+$C59-SUM($AZ59:BA59)&gt;S58+AD59,S58+AD59-AP59,$C59-SUM($AZ59:BA59)))))</f>
        <v>#NAME?</v>
      </c>
      <c t="str" s="89" r="BC59">
        <f>IF(NOT(snowball),0,IF(T58&lt;=0,0,IF($C59&lt;=SUM($AZ59:BB59),0,IF(AQ59+$C59-SUM($AZ59:BB59)&gt;T58+AE59,T58+AE59-AQ59,$C59-SUM($AZ59:BB59)))))</f>
        <v>#NAME?</v>
      </c>
      <c t="str" s="89" r="BD59">
        <f>IF(NOT(snowball),0,IF(U58&lt;=0,0,IF($C59&lt;=SUM($AZ59:BC59),0,IF(AR59+$C59-SUM($AZ59:BC59)&gt;U58+AF59,U58+AF59-AR59,$C59-SUM($AZ59:BC59)))))</f>
        <v>#NAME?</v>
      </c>
      <c t="str" s="89" r="BE59">
        <f>IF(NOT(snowball),0,IF(V58&lt;=0,0,IF($C59&lt;=SUM($AZ59:BD59),0,IF(AS59+$C59-SUM($AZ59:BD59)&gt;V58+AG59,V58+AG59-AS59,$C59-SUM($AZ59:BD59)))))</f>
        <v>#NAME?</v>
      </c>
      <c t="str" s="89" r="BF59">
        <f>IF(NOT(snowball),0,IF(W58&lt;=0,0,IF($C59&lt;=SUM($AZ59:BE59),0,IF(AT59+$C59-SUM($AZ59:BE59)&gt;W58+AH59,W58+AH59-AT59,$C59-SUM($AZ59:BE59)))))</f>
        <v>#NAME?</v>
      </c>
      <c t="str" s="89" r="BG59">
        <f>IF(NOT(snowball),0,IF(X58&lt;=0,0,IF($C59&lt;=SUM($AZ59:BF59),0,IF(AU59+$C59-SUM($AZ59:BF59)&gt;X58+AI59,X58+AI59-AU59,$C59-SUM($AZ59:BF59)))))</f>
        <v>#NAME?</v>
      </c>
      <c t="str" s="89" r="BH59">
        <f>IF(NOT(snowball),0,IF(Y58&lt;=0,0,IF($C59&lt;=SUM($AZ59:BG59),0,IF(AV59+$C59-SUM($AZ59:BG59)&gt;Y58+AJ59,Y58+AJ59-AV59,$C59-SUM($AZ59:BG59)))))</f>
        <v>#NAME?</v>
      </c>
      <c t="str" s="89" r="BI59">
        <f>IF(NOT(snowball),0,IF(Z58&lt;=0,0,IF($C59&lt;=SUM($AZ59:BH59),0,IF(AW59+$C59-SUM($AZ59:BH59)&gt;Z58+AK59,Z58+AK59-AW59,$C59-SUM($AZ59:BH59)))))</f>
        <v>#NAME?</v>
      </c>
    </row>
    <row customHeight="1" r="60" ht="10.5">
      <c t="str" s="85" r="A60">
        <f>IF(SUM(Q59:Z59)&lt;=0,"",A59+1)</f>
        <v>#NAME?</v>
      </c>
      <c t="str" s="86" r="B60">
        <f>IF(A60="",NA(),DATE(YEAR(B59),MONTH(B59)+1,1))</f>
        <v>#NAME?</v>
      </c>
      <c t="str" s="87" r="C60">
        <f>IF(A60="","",IF(snowball,IF(($E$5-AX60)&lt;0,0,$E$5-AX60),"n/a")+D60)</f>
        <v>#NAME?</v>
      </c>
      <c s="88" r="D60"/>
      <c t="str" s="89" r="E60">
        <f>AN60+AZ60</f>
        <v>#NAME?</v>
      </c>
      <c t="str" s="89" r="F60">
        <f>AO60+BA60</f>
        <v>#NAME?</v>
      </c>
      <c t="str" s="89" r="G60">
        <f>AP60+BB60</f>
        <v>#NAME?</v>
      </c>
      <c t="str" s="89" r="H60">
        <f>AQ60+BC60</f>
        <v>#NAME?</v>
      </c>
      <c t="str" s="89" r="I60">
        <f>AR60+BD60</f>
        <v>#NAME?</v>
      </c>
      <c t="str" s="89" r="J60">
        <f>AS60+BE60</f>
        <v>#NAME?</v>
      </c>
      <c t="str" s="89" r="K60">
        <f>AT60+BF60</f>
        <v>#NAME?</v>
      </c>
      <c t="str" s="89" r="L60">
        <f>AU60+BG60</f>
        <v>#NAME?</v>
      </c>
      <c t="str" s="89" r="M60">
        <f>AV60+BH60</f>
        <v>#NAME?</v>
      </c>
      <c t="str" s="89" r="N60">
        <f>AW60+BI60</f>
        <v>#NAME?</v>
      </c>
      <c s="90" r="O60"/>
      <c t="str" s="89" r="P60">
        <f>SUM(Q60:Z60)</f>
        <v>#NAME?</v>
      </c>
      <c t="str" s="89" r="Q60">
        <f>IF(E$8=0,0,ROUND(Q59-(E60-AB60),2))</f>
        <v>#NAME?</v>
      </c>
      <c t="str" s="89" r="R60">
        <f>IF(F$8=0,0,ROUND(R59-(F60-AC60),2))</f>
        <v>#NAME?</v>
      </c>
      <c t="str" s="89" r="S60">
        <f>IF(G$8=0,0,ROUND(S59-(G60-AD60),2))</f>
        <v>#NAME?</v>
      </c>
      <c t="str" s="89" r="T60">
        <f>IF(H$8=0,0,ROUND(T59-(H60-AE60),2))</f>
        <v>#NAME?</v>
      </c>
      <c t="str" s="89" r="U60">
        <f>IF(I$8=0,0,ROUND(U59-(I60-AF60),2))</f>
        <v>#NAME?</v>
      </c>
      <c t="str" s="89" r="V60">
        <f>IF(J$8=0,0,ROUND(V59-(J60-AG60),2))</f>
        <v> -  </v>
      </c>
      <c t="str" s="89" r="W60">
        <f>IF(K$8=0,0,ROUND(W59-(K60-AH60),2))</f>
        <v> -  </v>
      </c>
      <c t="str" s="89" r="X60">
        <f>IF(L$8=0,0,ROUND(X59-(L60-AI60),2))</f>
        <v> -  </v>
      </c>
      <c t="str" s="89" r="Y60">
        <f>IF(M$8=0,0,ROUND(Y59-(M60-AJ60),2))</f>
        <v> -  </v>
      </c>
      <c t="str" s="89" r="Z60">
        <f>IF(N$8=0,0,ROUND(Z59-(N60-AK60),2))</f>
        <v> -  </v>
      </c>
      <c s="92" r="AA60"/>
      <c t="str" s="89" r="AB60">
        <f>ROUND(Q59*E$9/12,2)</f>
        <v>#NAME?</v>
      </c>
      <c t="str" s="89" r="AC60">
        <f>ROUND(R59*F$9/12,2)</f>
        <v>#NAME?</v>
      </c>
      <c t="str" s="89" r="AD60">
        <f>ROUND(S59*G$9/12,2)</f>
        <v>#NAME?</v>
      </c>
      <c t="str" s="89" r="AE60">
        <f>ROUND(T59*H$9/12,2)</f>
        <v>#NAME?</v>
      </c>
      <c t="str" s="89" r="AF60">
        <f>ROUND(U59*I$9/12,2)</f>
        <v>#NAME?</v>
      </c>
      <c t="str" s="89" r="AG60">
        <f>ROUND(V59*J$9/12,2)</f>
        <v> -  </v>
      </c>
      <c t="str" s="89" r="AH60">
        <f>ROUND(W59*K$9/12,2)</f>
        <v> -  </v>
      </c>
      <c t="str" s="89" r="AI60">
        <f>ROUND(X59*L$9/12,2)</f>
        <v> -  </v>
      </c>
      <c t="str" s="89" r="AJ60">
        <f>ROUND(Y59*M$9/12,2)</f>
        <v> -  </v>
      </c>
      <c t="str" s="89" r="AK60">
        <f>ROUND(Z59*N$9/12,2)</f>
        <v> -  </v>
      </c>
      <c t="str" s="89" r="AL60">
        <f>SUM(AB60:AK60)</f>
        <v>#NAME?</v>
      </c>
      <c s="93" r="AM60"/>
      <c t="str" s="89" r="AN60">
        <f>IF(Q59&gt;0,IF((Q59+AB60)&lt;E$10,Q59+AB60,E$10),0)</f>
        <v>#NAME?</v>
      </c>
      <c t="str" s="89" r="AO60">
        <f>IF(R59&gt;0,IF((R59+AC60)&lt;F$10,R59+AC60,F$10),0)</f>
        <v>#NAME?</v>
      </c>
      <c t="str" s="89" r="AP60">
        <f>IF(S59&gt;0,IF((S59+AD60)&lt;G$10,S59+AD60,G$10),0)</f>
        <v>#NAME?</v>
      </c>
      <c t="str" s="89" r="AQ60">
        <f>IF(T59&gt;0,IF((T59+AE60)&lt;H$10,T59+AE60,H$10),0)</f>
        <v>#NAME?</v>
      </c>
      <c t="str" s="89" r="AR60">
        <f>IF(U59&gt;0,IF((U59+AF60)&lt;I$10,U59+AF60,I$10),0)</f>
        <v>#NAME?</v>
      </c>
      <c t="str" s="89" r="AS60">
        <f>IF(V59&gt;0,IF((V59+AG60)&lt;J$10,V59+AG60,J$10),0)</f>
        <v> -  </v>
      </c>
      <c t="str" s="89" r="AT60">
        <f>IF(W59&gt;0,IF((W59+AH60)&lt;K$10,W59+AH60,K$10),0)</f>
        <v> -  </v>
      </c>
      <c t="str" s="89" r="AU60">
        <f>IF(X59&gt;0,IF((X59+AI60)&lt;L$10,X59+AI60,L$10),0)</f>
        <v> -  </v>
      </c>
      <c t="str" s="89" r="AV60">
        <f>IF(Y59&gt;0,IF((Y59+AJ60)&lt;M$10,Y59+AJ60,M$10),0)</f>
        <v> -  </v>
      </c>
      <c t="str" s="89" r="AW60">
        <f>IF(Z59&gt;0,IF((Z59+AK60)&lt;N$10,Z59+AK60,N$10),0)</f>
        <v> -  </v>
      </c>
      <c t="str" s="89" r="AX60">
        <f>SUM(AN60:AW60)</f>
        <v>#NAME?</v>
      </c>
      <c s="89" r="AY60"/>
      <c t="str" s="91" r="AZ60">
        <f>IF(NOT(snowball),0,IF(Q59&lt;=0,0,IF(AN60+$C60&gt;Q59+AB60,Q59+AB60-AN60,$C60)))</f>
        <v>#NAME?</v>
      </c>
      <c t="str" s="89" r="BA60">
        <f>IF(NOT(snowball),0,IF(R59&lt;=0,0,IF($C60&lt;=SUM($AZ60:AZ60),0,IF(AO60+$C60-SUM($AZ60:AZ60)&gt;R59+AC60,R59+AC60-AO60,$C60-SUM($AZ60:AZ60)))))</f>
        <v>#NAME?</v>
      </c>
      <c t="str" s="89" r="BB60">
        <f>IF(NOT(snowball),0,IF(S59&lt;=0,0,IF($C60&lt;=SUM($AZ60:BA60),0,IF(AP60+$C60-SUM($AZ60:BA60)&gt;S59+AD60,S59+AD60-AP60,$C60-SUM($AZ60:BA60)))))</f>
        <v>#NAME?</v>
      </c>
      <c t="str" s="89" r="BC60">
        <f>IF(NOT(snowball),0,IF(T59&lt;=0,0,IF($C60&lt;=SUM($AZ60:BB60),0,IF(AQ60+$C60-SUM($AZ60:BB60)&gt;T59+AE60,T59+AE60-AQ60,$C60-SUM($AZ60:BB60)))))</f>
        <v>#NAME?</v>
      </c>
      <c t="str" s="89" r="BD60">
        <f>IF(NOT(snowball),0,IF(U59&lt;=0,0,IF($C60&lt;=SUM($AZ60:BC60),0,IF(AR60+$C60-SUM($AZ60:BC60)&gt;U59+AF60,U59+AF60-AR60,$C60-SUM($AZ60:BC60)))))</f>
        <v>#NAME?</v>
      </c>
      <c t="str" s="89" r="BE60">
        <f>IF(NOT(snowball),0,IF(V59&lt;=0,0,IF($C60&lt;=SUM($AZ60:BD60),0,IF(AS60+$C60-SUM($AZ60:BD60)&gt;V59+AG60,V59+AG60-AS60,$C60-SUM($AZ60:BD60)))))</f>
        <v>#NAME?</v>
      </c>
      <c t="str" s="89" r="BF60">
        <f>IF(NOT(snowball),0,IF(W59&lt;=0,0,IF($C60&lt;=SUM($AZ60:BE60),0,IF(AT60+$C60-SUM($AZ60:BE60)&gt;W59+AH60,W59+AH60-AT60,$C60-SUM($AZ60:BE60)))))</f>
        <v>#NAME?</v>
      </c>
      <c t="str" s="89" r="BG60">
        <f>IF(NOT(snowball),0,IF(X59&lt;=0,0,IF($C60&lt;=SUM($AZ60:BF60),0,IF(AU60+$C60-SUM($AZ60:BF60)&gt;X59+AI60,X59+AI60-AU60,$C60-SUM($AZ60:BF60)))))</f>
        <v>#NAME?</v>
      </c>
      <c t="str" s="89" r="BH60">
        <f>IF(NOT(snowball),0,IF(Y59&lt;=0,0,IF($C60&lt;=SUM($AZ60:BG60),0,IF(AV60+$C60-SUM($AZ60:BG60)&gt;Y59+AJ60,Y59+AJ60-AV60,$C60-SUM($AZ60:BG60)))))</f>
        <v>#NAME?</v>
      </c>
      <c t="str" s="89" r="BI60">
        <f>IF(NOT(snowball),0,IF(Z59&lt;=0,0,IF($C60&lt;=SUM($AZ60:BH60),0,IF(AW60+$C60-SUM($AZ60:BH60)&gt;Z59+AK60,Z59+AK60-AW60,$C60-SUM($AZ60:BH60)))))</f>
        <v>#NAME?</v>
      </c>
    </row>
    <row customHeight="1" r="61" ht="10.5">
      <c t="str" s="85" r="A61">
        <f>IF(SUM(Q60:Z60)&lt;=0,"",A60+1)</f>
        <v>#NAME?</v>
      </c>
      <c t="str" s="86" r="B61">
        <f>IF(A61="",NA(),DATE(YEAR(B60),MONTH(B60)+1,1))</f>
        <v>#NAME?</v>
      </c>
      <c t="str" s="87" r="C61">
        <f>IF(A61="","",IF(snowball,IF(($E$5-AX61)&lt;0,0,$E$5-AX61),"n/a")+D61)</f>
        <v>#NAME?</v>
      </c>
      <c s="88" r="D61"/>
      <c t="str" s="89" r="E61">
        <f>AN61+AZ61</f>
        <v>#NAME?</v>
      </c>
      <c t="str" s="89" r="F61">
        <f>AO61+BA61</f>
        <v>#NAME?</v>
      </c>
      <c t="str" s="89" r="G61">
        <f>AP61+BB61</f>
        <v>#NAME?</v>
      </c>
      <c t="str" s="89" r="H61">
        <f>AQ61+BC61</f>
        <v>#NAME?</v>
      </c>
      <c t="str" s="89" r="I61">
        <f>AR61+BD61</f>
        <v>#NAME?</v>
      </c>
      <c t="str" s="89" r="J61">
        <f>AS61+BE61</f>
        <v>#NAME?</v>
      </c>
      <c t="str" s="89" r="K61">
        <f>AT61+BF61</f>
        <v>#NAME?</v>
      </c>
      <c t="str" s="89" r="L61">
        <f>AU61+BG61</f>
        <v>#NAME?</v>
      </c>
      <c t="str" s="89" r="M61">
        <f>AV61+BH61</f>
        <v>#NAME?</v>
      </c>
      <c t="str" s="89" r="N61">
        <f>AW61+BI61</f>
        <v>#NAME?</v>
      </c>
      <c s="90" r="O61"/>
      <c t="str" s="89" r="P61">
        <f>SUM(Q61:Z61)</f>
        <v>#NAME?</v>
      </c>
      <c t="str" s="89" r="Q61">
        <f>IF(E$8=0,0,ROUND(Q60-(E61-AB61),2))</f>
        <v>#NAME?</v>
      </c>
      <c t="str" s="89" r="R61">
        <f>IF(F$8=0,0,ROUND(R60-(F61-AC61),2))</f>
        <v>#NAME?</v>
      </c>
      <c t="str" s="89" r="S61">
        <f>IF(G$8=0,0,ROUND(S60-(G61-AD61),2))</f>
        <v>#NAME?</v>
      </c>
      <c t="str" s="89" r="T61">
        <f>IF(H$8=0,0,ROUND(T60-(H61-AE61),2))</f>
        <v>#NAME?</v>
      </c>
      <c t="str" s="89" r="U61">
        <f>IF(I$8=0,0,ROUND(U60-(I61-AF61),2))</f>
        <v>#NAME?</v>
      </c>
      <c t="str" s="89" r="V61">
        <f>IF(J$8=0,0,ROUND(V60-(J61-AG61),2))</f>
        <v> -  </v>
      </c>
      <c t="str" s="89" r="W61">
        <f>IF(K$8=0,0,ROUND(W60-(K61-AH61),2))</f>
        <v> -  </v>
      </c>
      <c t="str" s="89" r="X61">
        <f>IF(L$8=0,0,ROUND(X60-(L61-AI61),2))</f>
        <v> -  </v>
      </c>
      <c t="str" s="89" r="Y61">
        <f>IF(M$8=0,0,ROUND(Y60-(M61-AJ61),2))</f>
        <v> -  </v>
      </c>
      <c t="str" s="89" r="Z61">
        <f>IF(N$8=0,0,ROUND(Z60-(N61-AK61),2))</f>
        <v> -  </v>
      </c>
      <c s="92" r="AA61"/>
      <c t="str" s="89" r="AB61">
        <f>ROUND(Q60*E$9/12,2)</f>
        <v>#NAME?</v>
      </c>
      <c t="str" s="89" r="AC61">
        <f>ROUND(R60*F$9/12,2)</f>
        <v>#NAME?</v>
      </c>
      <c t="str" s="89" r="AD61">
        <f>ROUND(S60*G$9/12,2)</f>
        <v>#NAME?</v>
      </c>
      <c t="str" s="89" r="AE61">
        <f>ROUND(T60*H$9/12,2)</f>
        <v>#NAME?</v>
      </c>
      <c t="str" s="89" r="AF61">
        <f>ROUND(U60*I$9/12,2)</f>
        <v>#NAME?</v>
      </c>
      <c t="str" s="89" r="AG61">
        <f>ROUND(V60*J$9/12,2)</f>
        <v> -  </v>
      </c>
      <c t="str" s="89" r="AH61">
        <f>ROUND(W60*K$9/12,2)</f>
        <v> -  </v>
      </c>
      <c t="str" s="89" r="AI61">
        <f>ROUND(X60*L$9/12,2)</f>
        <v> -  </v>
      </c>
      <c t="str" s="89" r="AJ61">
        <f>ROUND(Y60*M$9/12,2)</f>
        <v> -  </v>
      </c>
      <c t="str" s="89" r="AK61">
        <f>ROUND(Z60*N$9/12,2)</f>
        <v> -  </v>
      </c>
      <c t="str" s="89" r="AL61">
        <f>SUM(AB61:AK61)</f>
        <v>#NAME?</v>
      </c>
      <c s="93" r="AM61"/>
      <c t="str" s="89" r="AN61">
        <f>IF(Q60&gt;0,IF((Q60+AB61)&lt;E$10,Q60+AB61,E$10),0)</f>
        <v>#NAME?</v>
      </c>
      <c t="str" s="89" r="AO61">
        <f>IF(R60&gt;0,IF((R60+AC61)&lt;F$10,R60+AC61,F$10),0)</f>
        <v>#NAME?</v>
      </c>
      <c t="str" s="89" r="AP61">
        <f>IF(S60&gt;0,IF((S60+AD61)&lt;G$10,S60+AD61,G$10),0)</f>
        <v>#NAME?</v>
      </c>
      <c t="str" s="89" r="AQ61">
        <f>IF(T60&gt;0,IF((T60+AE61)&lt;H$10,T60+AE61,H$10),0)</f>
        <v>#NAME?</v>
      </c>
      <c t="str" s="89" r="AR61">
        <f>IF(U60&gt;0,IF((U60+AF61)&lt;I$10,U60+AF61,I$10),0)</f>
        <v>#NAME?</v>
      </c>
      <c t="str" s="89" r="AS61">
        <f>IF(V60&gt;0,IF((V60+AG61)&lt;J$10,V60+AG61,J$10),0)</f>
        <v> -  </v>
      </c>
      <c t="str" s="89" r="AT61">
        <f>IF(W60&gt;0,IF((W60+AH61)&lt;K$10,W60+AH61,K$10),0)</f>
        <v> -  </v>
      </c>
      <c t="str" s="89" r="AU61">
        <f>IF(X60&gt;0,IF((X60+AI61)&lt;L$10,X60+AI61,L$10),0)</f>
        <v> -  </v>
      </c>
      <c t="str" s="89" r="AV61">
        <f>IF(Y60&gt;0,IF((Y60+AJ61)&lt;M$10,Y60+AJ61,M$10),0)</f>
        <v> -  </v>
      </c>
      <c t="str" s="89" r="AW61">
        <f>IF(Z60&gt;0,IF((Z60+AK61)&lt;N$10,Z60+AK61,N$10),0)</f>
        <v> -  </v>
      </c>
      <c t="str" s="89" r="AX61">
        <f>SUM(AN61:AW61)</f>
        <v>#NAME?</v>
      </c>
      <c s="89" r="AY61"/>
      <c t="str" s="91" r="AZ61">
        <f>IF(NOT(snowball),0,IF(Q60&lt;=0,0,IF(AN61+$C61&gt;Q60+AB61,Q60+AB61-AN61,$C61)))</f>
        <v>#NAME?</v>
      </c>
      <c t="str" s="89" r="BA61">
        <f>IF(NOT(snowball),0,IF(R60&lt;=0,0,IF($C61&lt;=SUM($AZ61:AZ61),0,IF(AO61+$C61-SUM($AZ61:AZ61)&gt;R60+AC61,R60+AC61-AO61,$C61-SUM($AZ61:AZ61)))))</f>
        <v>#NAME?</v>
      </c>
      <c t="str" s="89" r="BB61">
        <f>IF(NOT(snowball),0,IF(S60&lt;=0,0,IF($C61&lt;=SUM($AZ61:BA61),0,IF(AP61+$C61-SUM($AZ61:BA61)&gt;S60+AD61,S60+AD61-AP61,$C61-SUM($AZ61:BA61)))))</f>
        <v>#NAME?</v>
      </c>
      <c t="str" s="89" r="BC61">
        <f>IF(NOT(snowball),0,IF(T60&lt;=0,0,IF($C61&lt;=SUM($AZ61:BB61),0,IF(AQ61+$C61-SUM($AZ61:BB61)&gt;T60+AE61,T60+AE61-AQ61,$C61-SUM($AZ61:BB61)))))</f>
        <v>#NAME?</v>
      </c>
      <c t="str" s="89" r="BD61">
        <f>IF(NOT(snowball),0,IF(U60&lt;=0,0,IF($C61&lt;=SUM($AZ61:BC61),0,IF(AR61+$C61-SUM($AZ61:BC61)&gt;U60+AF61,U60+AF61-AR61,$C61-SUM($AZ61:BC61)))))</f>
        <v>#NAME?</v>
      </c>
      <c t="str" s="89" r="BE61">
        <f>IF(NOT(snowball),0,IF(V60&lt;=0,0,IF($C61&lt;=SUM($AZ61:BD61),0,IF(AS61+$C61-SUM($AZ61:BD61)&gt;V60+AG61,V60+AG61-AS61,$C61-SUM($AZ61:BD61)))))</f>
        <v>#NAME?</v>
      </c>
      <c t="str" s="89" r="BF61">
        <f>IF(NOT(snowball),0,IF(W60&lt;=0,0,IF($C61&lt;=SUM($AZ61:BE61),0,IF(AT61+$C61-SUM($AZ61:BE61)&gt;W60+AH61,W60+AH61-AT61,$C61-SUM($AZ61:BE61)))))</f>
        <v>#NAME?</v>
      </c>
      <c t="str" s="89" r="BG61">
        <f>IF(NOT(snowball),0,IF(X60&lt;=0,0,IF($C61&lt;=SUM($AZ61:BF61),0,IF(AU61+$C61-SUM($AZ61:BF61)&gt;X60+AI61,X60+AI61-AU61,$C61-SUM($AZ61:BF61)))))</f>
        <v>#NAME?</v>
      </c>
      <c t="str" s="89" r="BH61">
        <f>IF(NOT(snowball),0,IF(Y60&lt;=0,0,IF($C61&lt;=SUM($AZ61:BG61),0,IF(AV61+$C61-SUM($AZ61:BG61)&gt;Y60+AJ61,Y60+AJ61-AV61,$C61-SUM($AZ61:BG61)))))</f>
        <v>#NAME?</v>
      </c>
      <c t="str" s="89" r="BI61">
        <f>IF(NOT(snowball),0,IF(Z60&lt;=0,0,IF($C61&lt;=SUM($AZ61:BH61),0,IF(AW61+$C61-SUM($AZ61:BH61)&gt;Z60+AK61,Z60+AK61-AW61,$C61-SUM($AZ61:BH61)))))</f>
        <v>#NAME?</v>
      </c>
    </row>
    <row customHeight="1" r="62" ht="10.5">
      <c t="str" s="85" r="A62">
        <f>IF(SUM(Q61:Z61)&lt;=0,"",A61+1)</f>
        <v>#NAME?</v>
      </c>
      <c t="str" s="86" r="B62">
        <f>IF(A62="",NA(),DATE(YEAR(B61),MONTH(B61)+1,1))</f>
        <v>#NAME?</v>
      </c>
      <c t="str" s="87" r="C62">
        <f>IF(A62="","",IF(snowball,IF(($E$5-AX62)&lt;0,0,$E$5-AX62),"n/a")+D62)</f>
        <v>#NAME?</v>
      </c>
      <c s="88" r="D62"/>
      <c t="str" s="89" r="E62">
        <f>AN62+AZ62</f>
        <v>#NAME?</v>
      </c>
      <c t="str" s="89" r="F62">
        <f>AO62+BA62</f>
        <v>#NAME?</v>
      </c>
      <c t="str" s="89" r="G62">
        <f>AP62+BB62</f>
        <v>#NAME?</v>
      </c>
      <c t="str" s="89" r="H62">
        <f>AQ62+BC62</f>
        <v>#NAME?</v>
      </c>
      <c t="str" s="89" r="I62">
        <f>AR62+BD62</f>
        <v>#NAME?</v>
      </c>
      <c t="str" s="89" r="J62">
        <f>AS62+BE62</f>
        <v>#NAME?</v>
      </c>
      <c t="str" s="89" r="K62">
        <f>AT62+BF62</f>
        <v>#NAME?</v>
      </c>
      <c t="str" s="89" r="L62">
        <f>AU62+BG62</f>
        <v>#NAME?</v>
      </c>
      <c t="str" s="89" r="M62">
        <f>AV62+BH62</f>
        <v>#NAME?</v>
      </c>
      <c t="str" s="89" r="N62">
        <f>AW62+BI62</f>
        <v>#NAME?</v>
      </c>
      <c s="90" r="O62"/>
      <c t="str" s="89" r="P62">
        <f>SUM(Q62:Z62)</f>
        <v>#NAME?</v>
      </c>
      <c t="str" s="89" r="Q62">
        <f>IF(E$8=0,0,ROUND(Q61-(E62-AB62),2))</f>
        <v>#NAME?</v>
      </c>
      <c t="str" s="89" r="R62">
        <f>IF(F$8=0,0,ROUND(R61-(F62-AC62),2))</f>
        <v>#NAME?</v>
      </c>
      <c t="str" s="89" r="S62">
        <f>IF(G$8=0,0,ROUND(S61-(G62-AD62),2))</f>
        <v>#NAME?</v>
      </c>
      <c t="str" s="89" r="T62">
        <f>IF(H$8=0,0,ROUND(T61-(H62-AE62),2))</f>
        <v>#NAME?</v>
      </c>
      <c t="str" s="89" r="U62">
        <f>IF(I$8=0,0,ROUND(U61-(I62-AF62),2))</f>
        <v>#NAME?</v>
      </c>
      <c t="str" s="89" r="V62">
        <f>IF(J$8=0,0,ROUND(V61-(J62-AG62),2))</f>
        <v> -  </v>
      </c>
      <c t="str" s="89" r="W62">
        <f>IF(K$8=0,0,ROUND(W61-(K62-AH62),2))</f>
        <v> -  </v>
      </c>
      <c t="str" s="89" r="X62">
        <f>IF(L$8=0,0,ROUND(X61-(L62-AI62),2))</f>
        <v> -  </v>
      </c>
      <c t="str" s="89" r="Y62">
        <f>IF(M$8=0,0,ROUND(Y61-(M62-AJ62),2))</f>
        <v> -  </v>
      </c>
      <c t="str" s="89" r="Z62">
        <f>IF(N$8=0,0,ROUND(Z61-(N62-AK62),2))</f>
        <v> -  </v>
      </c>
      <c s="92" r="AA62"/>
      <c t="str" s="89" r="AB62">
        <f>ROUND(Q61*E$9/12,2)</f>
        <v>#NAME?</v>
      </c>
      <c t="str" s="89" r="AC62">
        <f>ROUND(R61*F$9/12,2)</f>
        <v>#NAME?</v>
      </c>
      <c t="str" s="89" r="AD62">
        <f>ROUND(S61*G$9/12,2)</f>
        <v>#NAME?</v>
      </c>
      <c t="str" s="89" r="AE62">
        <f>ROUND(T61*H$9/12,2)</f>
        <v>#NAME?</v>
      </c>
      <c t="str" s="89" r="AF62">
        <f>ROUND(U61*I$9/12,2)</f>
        <v>#NAME?</v>
      </c>
      <c t="str" s="89" r="AG62">
        <f>ROUND(V61*J$9/12,2)</f>
        <v> -  </v>
      </c>
      <c t="str" s="89" r="AH62">
        <f>ROUND(W61*K$9/12,2)</f>
        <v> -  </v>
      </c>
      <c t="str" s="89" r="AI62">
        <f>ROUND(X61*L$9/12,2)</f>
        <v> -  </v>
      </c>
      <c t="str" s="89" r="AJ62">
        <f>ROUND(Y61*M$9/12,2)</f>
        <v> -  </v>
      </c>
      <c t="str" s="89" r="AK62">
        <f>ROUND(Z61*N$9/12,2)</f>
        <v> -  </v>
      </c>
      <c t="str" s="89" r="AL62">
        <f>SUM(AB62:AK62)</f>
        <v>#NAME?</v>
      </c>
      <c s="93" r="AM62"/>
      <c t="str" s="89" r="AN62">
        <f>IF(Q61&gt;0,IF((Q61+AB62)&lt;E$10,Q61+AB62,E$10),0)</f>
        <v>#NAME?</v>
      </c>
      <c t="str" s="89" r="AO62">
        <f>IF(R61&gt;0,IF((R61+AC62)&lt;F$10,R61+AC62,F$10),0)</f>
        <v>#NAME?</v>
      </c>
      <c t="str" s="89" r="AP62">
        <f>IF(S61&gt;0,IF((S61+AD62)&lt;G$10,S61+AD62,G$10),0)</f>
        <v>#NAME?</v>
      </c>
      <c t="str" s="89" r="AQ62">
        <f>IF(T61&gt;0,IF((T61+AE62)&lt;H$10,T61+AE62,H$10),0)</f>
        <v>#NAME?</v>
      </c>
      <c t="str" s="89" r="AR62">
        <f>IF(U61&gt;0,IF((U61+AF62)&lt;I$10,U61+AF62,I$10),0)</f>
        <v>#NAME?</v>
      </c>
      <c t="str" s="89" r="AS62">
        <f>IF(V61&gt;0,IF((V61+AG62)&lt;J$10,V61+AG62,J$10),0)</f>
        <v> -  </v>
      </c>
      <c t="str" s="89" r="AT62">
        <f>IF(W61&gt;0,IF((W61+AH62)&lt;K$10,W61+AH62,K$10),0)</f>
        <v> -  </v>
      </c>
      <c t="str" s="89" r="AU62">
        <f>IF(X61&gt;0,IF((X61+AI62)&lt;L$10,X61+AI62,L$10),0)</f>
        <v> -  </v>
      </c>
      <c t="str" s="89" r="AV62">
        <f>IF(Y61&gt;0,IF((Y61+AJ62)&lt;M$10,Y61+AJ62,M$10),0)</f>
        <v> -  </v>
      </c>
      <c t="str" s="89" r="AW62">
        <f>IF(Z61&gt;0,IF((Z61+AK62)&lt;N$10,Z61+AK62,N$10),0)</f>
        <v> -  </v>
      </c>
      <c t="str" s="89" r="AX62">
        <f>SUM(AN62:AW62)</f>
        <v>#NAME?</v>
      </c>
      <c s="89" r="AY62"/>
      <c t="str" s="91" r="AZ62">
        <f>IF(NOT(snowball),0,IF(Q61&lt;=0,0,IF(AN62+$C62&gt;Q61+AB62,Q61+AB62-AN62,$C62)))</f>
        <v>#NAME?</v>
      </c>
      <c t="str" s="89" r="BA62">
        <f>IF(NOT(snowball),0,IF(R61&lt;=0,0,IF($C62&lt;=SUM($AZ62:AZ62),0,IF(AO62+$C62-SUM($AZ62:AZ62)&gt;R61+AC62,R61+AC62-AO62,$C62-SUM($AZ62:AZ62)))))</f>
        <v>#NAME?</v>
      </c>
      <c t="str" s="89" r="BB62">
        <f>IF(NOT(snowball),0,IF(S61&lt;=0,0,IF($C62&lt;=SUM($AZ62:BA62),0,IF(AP62+$C62-SUM($AZ62:BA62)&gt;S61+AD62,S61+AD62-AP62,$C62-SUM($AZ62:BA62)))))</f>
        <v>#NAME?</v>
      </c>
      <c t="str" s="89" r="BC62">
        <f>IF(NOT(snowball),0,IF(T61&lt;=0,0,IF($C62&lt;=SUM($AZ62:BB62),0,IF(AQ62+$C62-SUM($AZ62:BB62)&gt;T61+AE62,T61+AE62-AQ62,$C62-SUM($AZ62:BB62)))))</f>
        <v>#NAME?</v>
      </c>
      <c t="str" s="89" r="BD62">
        <f>IF(NOT(snowball),0,IF(U61&lt;=0,0,IF($C62&lt;=SUM($AZ62:BC62),0,IF(AR62+$C62-SUM($AZ62:BC62)&gt;U61+AF62,U61+AF62-AR62,$C62-SUM($AZ62:BC62)))))</f>
        <v>#NAME?</v>
      </c>
      <c t="str" s="89" r="BE62">
        <f>IF(NOT(snowball),0,IF(V61&lt;=0,0,IF($C62&lt;=SUM($AZ62:BD62),0,IF(AS62+$C62-SUM($AZ62:BD62)&gt;V61+AG62,V61+AG62-AS62,$C62-SUM($AZ62:BD62)))))</f>
        <v>#NAME?</v>
      </c>
      <c t="str" s="89" r="BF62">
        <f>IF(NOT(snowball),0,IF(W61&lt;=0,0,IF($C62&lt;=SUM($AZ62:BE62),0,IF(AT62+$C62-SUM($AZ62:BE62)&gt;W61+AH62,W61+AH62-AT62,$C62-SUM($AZ62:BE62)))))</f>
        <v>#NAME?</v>
      </c>
      <c t="str" s="89" r="BG62">
        <f>IF(NOT(snowball),0,IF(X61&lt;=0,0,IF($C62&lt;=SUM($AZ62:BF62),0,IF(AU62+$C62-SUM($AZ62:BF62)&gt;X61+AI62,X61+AI62-AU62,$C62-SUM($AZ62:BF62)))))</f>
        <v>#NAME?</v>
      </c>
      <c t="str" s="89" r="BH62">
        <f>IF(NOT(snowball),0,IF(Y61&lt;=0,0,IF($C62&lt;=SUM($AZ62:BG62),0,IF(AV62+$C62-SUM($AZ62:BG62)&gt;Y61+AJ62,Y61+AJ62-AV62,$C62-SUM($AZ62:BG62)))))</f>
        <v>#NAME?</v>
      </c>
      <c t="str" s="89" r="BI62">
        <f>IF(NOT(snowball),0,IF(Z61&lt;=0,0,IF($C62&lt;=SUM($AZ62:BH62),0,IF(AW62+$C62-SUM($AZ62:BH62)&gt;Z61+AK62,Z61+AK62-AW62,$C62-SUM($AZ62:BH62)))))</f>
        <v>#NAME?</v>
      </c>
    </row>
    <row customHeight="1" r="63" ht="10.5">
      <c t="str" s="85" r="A63">
        <f>IF(SUM(Q62:Z62)&lt;=0,"",A62+1)</f>
        <v>#NAME?</v>
      </c>
      <c t="str" s="86" r="B63">
        <f>IF(A63="",NA(),DATE(YEAR(B62),MONTH(B62)+1,1))</f>
        <v>#NAME?</v>
      </c>
      <c t="str" s="87" r="C63">
        <f>IF(A63="","",IF(snowball,IF(($E$5-AX63)&lt;0,0,$E$5-AX63),"n/a")+D63)</f>
        <v>#NAME?</v>
      </c>
      <c s="88" r="D63"/>
      <c t="str" s="89" r="E63">
        <f>AN63+AZ63</f>
        <v>#NAME?</v>
      </c>
      <c t="str" s="89" r="F63">
        <f>AO63+BA63</f>
        <v>#NAME?</v>
      </c>
      <c t="str" s="89" r="G63">
        <f>AP63+BB63</f>
        <v>#NAME?</v>
      </c>
      <c t="str" s="89" r="H63">
        <f>AQ63+BC63</f>
        <v>#NAME?</v>
      </c>
      <c t="str" s="89" r="I63">
        <f>AR63+BD63</f>
        <v>#NAME?</v>
      </c>
      <c t="str" s="89" r="J63">
        <f>AS63+BE63</f>
        <v>#NAME?</v>
      </c>
      <c t="str" s="89" r="K63">
        <f>AT63+BF63</f>
        <v>#NAME?</v>
      </c>
      <c t="str" s="89" r="L63">
        <f>AU63+BG63</f>
        <v>#NAME?</v>
      </c>
      <c t="str" s="89" r="M63">
        <f>AV63+BH63</f>
        <v>#NAME?</v>
      </c>
      <c t="str" s="89" r="N63">
        <f>AW63+BI63</f>
        <v>#NAME?</v>
      </c>
      <c s="90" r="O63"/>
      <c t="str" s="89" r="P63">
        <f>SUM(Q63:Z63)</f>
        <v>#NAME?</v>
      </c>
      <c t="str" s="89" r="Q63">
        <f>IF(E$8=0,0,ROUND(Q62-(E63-AB63),2))</f>
        <v>#NAME?</v>
      </c>
      <c t="str" s="89" r="R63">
        <f>IF(F$8=0,0,ROUND(R62-(F63-AC63),2))</f>
        <v>#NAME?</v>
      </c>
      <c t="str" s="89" r="S63">
        <f>IF(G$8=0,0,ROUND(S62-(G63-AD63),2))</f>
        <v>#NAME?</v>
      </c>
      <c t="str" s="89" r="T63">
        <f>IF(H$8=0,0,ROUND(T62-(H63-AE63),2))</f>
        <v>#NAME?</v>
      </c>
      <c t="str" s="89" r="U63">
        <f>IF(I$8=0,0,ROUND(U62-(I63-AF63),2))</f>
        <v>#NAME?</v>
      </c>
      <c t="str" s="89" r="V63">
        <f>IF(J$8=0,0,ROUND(V62-(J63-AG63),2))</f>
        <v> -  </v>
      </c>
      <c t="str" s="89" r="W63">
        <f>IF(K$8=0,0,ROUND(W62-(K63-AH63),2))</f>
        <v> -  </v>
      </c>
      <c t="str" s="89" r="X63">
        <f>IF(L$8=0,0,ROUND(X62-(L63-AI63),2))</f>
        <v> -  </v>
      </c>
      <c t="str" s="89" r="Y63">
        <f>IF(M$8=0,0,ROUND(Y62-(M63-AJ63),2))</f>
        <v> -  </v>
      </c>
      <c t="str" s="89" r="Z63">
        <f>IF(N$8=0,0,ROUND(Z62-(N63-AK63),2))</f>
        <v> -  </v>
      </c>
      <c s="92" r="AA63"/>
      <c t="str" s="89" r="AB63">
        <f>ROUND(Q62*E$9/12,2)</f>
        <v>#NAME?</v>
      </c>
      <c t="str" s="89" r="AC63">
        <f>ROUND(R62*F$9/12,2)</f>
        <v>#NAME?</v>
      </c>
      <c t="str" s="89" r="AD63">
        <f>ROUND(S62*G$9/12,2)</f>
        <v>#NAME?</v>
      </c>
      <c t="str" s="89" r="AE63">
        <f>ROUND(T62*H$9/12,2)</f>
        <v>#NAME?</v>
      </c>
      <c t="str" s="89" r="AF63">
        <f>ROUND(U62*I$9/12,2)</f>
        <v>#NAME?</v>
      </c>
      <c t="str" s="89" r="AG63">
        <f>ROUND(V62*J$9/12,2)</f>
        <v> -  </v>
      </c>
      <c t="str" s="89" r="AH63">
        <f>ROUND(W62*K$9/12,2)</f>
        <v> -  </v>
      </c>
      <c t="str" s="89" r="AI63">
        <f>ROUND(X62*L$9/12,2)</f>
        <v> -  </v>
      </c>
      <c t="str" s="89" r="AJ63">
        <f>ROUND(Y62*M$9/12,2)</f>
        <v> -  </v>
      </c>
      <c t="str" s="89" r="AK63">
        <f>ROUND(Z62*N$9/12,2)</f>
        <v> -  </v>
      </c>
      <c t="str" s="89" r="AL63">
        <f>SUM(AB63:AK63)</f>
        <v>#NAME?</v>
      </c>
      <c s="93" r="AM63"/>
      <c t="str" s="89" r="AN63">
        <f>IF(Q62&gt;0,IF((Q62+AB63)&lt;E$10,Q62+AB63,E$10),0)</f>
        <v>#NAME?</v>
      </c>
      <c t="str" s="89" r="AO63">
        <f>IF(R62&gt;0,IF((R62+AC63)&lt;F$10,R62+AC63,F$10),0)</f>
        <v>#NAME?</v>
      </c>
      <c t="str" s="89" r="AP63">
        <f>IF(S62&gt;0,IF((S62+AD63)&lt;G$10,S62+AD63,G$10),0)</f>
        <v>#NAME?</v>
      </c>
      <c t="str" s="89" r="AQ63">
        <f>IF(T62&gt;0,IF((T62+AE63)&lt;H$10,T62+AE63,H$10),0)</f>
        <v>#NAME?</v>
      </c>
      <c t="str" s="89" r="AR63">
        <f>IF(U62&gt;0,IF((U62+AF63)&lt;I$10,U62+AF63,I$10),0)</f>
        <v>#NAME?</v>
      </c>
      <c t="str" s="89" r="AS63">
        <f>IF(V62&gt;0,IF((V62+AG63)&lt;J$10,V62+AG63,J$10),0)</f>
        <v> -  </v>
      </c>
      <c t="str" s="89" r="AT63">
        <f>IF(W62&gt;0,IF((W62+AH63)&lt;K$10,W62+AH63,K$10),0)</f>
        <v> -  </v>
      </c>
      <c t="str" s="89" r="AU63">
        <f>IF(X62&gt;0,IF((X62+AI63)&lt;L$10,X62+AI63,L$10),0)</f>
        <v> -  </v>
      </c>
      <c t="str" s="89" r="AV63">
        <f>IF(Y62&gt;0,IF((Y62+AJ63)&lt;M$10,Y62+AJ63,M$10),0)</f>
        <v> -  </v>
      </c>
      <c t="str" s="89" r="AW63">
        <f>IF(Z62&gt;0,IF((Z62+AK63)&lt;N$10,Z62+AK63,N$10),0)</f>
        <v> -  </v>
      </c>
      <c t="str" s="89" r="AX63">
        <f>SUM(AN63:AW63)</f>
        <v>#NAME?</v>
      </c>
      <c s="89" r="AY63"/>
      <c t="str" s="91" r="AZ63">
        <f>IF(NOT(snowball),0,IF(Q62&lt;=0,0,IF(AN63+$C63&gt;Q62+AB63,Q62+AB63-AN63,$C63)))</f>
        <v>#NAME?</v>
      </c>
      <c t="str" s="89" r="BA63">
        <f>IF(NOT(snowball),0,IF(R62&lt;=0,0,IF($C63&lt;=SUM($AZ63:AZ63),0,IF(AO63+$C63-SUM($AZ63:AZ63)&gt;R62+AC63,R62+AC63-AO63,$C63-SUM($AZ63:AZ63)))))</f>
        <v>#NAME?</v>
      </c>
      <c t="str" s="89" r="BB63">
        <f>IF(NOT(snowball),0,IF(S62&lt;=0,0,IF($C63&lt;=SUM($AZ63:BA63),0,IF(AP63+$C63-SUM($AZ63:BA63)&gt;S62+AD63,S62+AD63-AP63,$C63-SUM($AZ63:BA63)))))</f>
        <v>#NAME?</v>
      </c>
      <c t="str" s="89" r="BC63">
        <f>IF(NOT(snowball),0,IF(T62&lt;=0,0,IF($C63&lt;=SUM($AZ63:BB63),0,IF(AQ63+$C63-SUM($AZ63:BB63)&gt;T62+AE63,T62+AE63-AQ63,$C63-SUM($AZ63:BB63)))))</f>
        <v>#NAME?</v>
      </c>
      <c t="str" s="89" r="BD63">
        <f>IF(NOT(snowball),0,IF(U62&lt;=0,0,IF($C63&lt;=SUM($AZ63:BC63),0,IF(AR63+$C63-SUM($AZ63:BC63)&gt;U62+AF63,U62+AF63-AR63,$C63-SUM($AZ63:BC63)))))</f>
        <v>#NAME?</v>
      </c>
      <c t="str" s="89" r="BE63">
        <f>IF(NOT(snowball),0,IF(V62&lt;=0,0,IF($C63&lt;=SUM($AZ63:BD63),0,IF(AS63+$C63-SUM($AZ63:BD63)&gt;V62+AG63,V62+AG63-AS63,$C63-SUM($AZ63:BD63)))))</f>
        <v>#NAME?</v>
      </c>
      <c t="str" s="89" r="BF63">
        <f>IF(NOT(snowball),0,IF(W62&lt;=0,0,IF($C63&lt;=SUM($AZ63:BE63),0,IF(AT63+$C63-SUM($AZ63:BE63)&gt;W62+AH63,W62+AH63-AT63,$C63-SUM($AZ63:BE63)))))</f>
        <v>#NAME?</v>
      </c>
      <c t="str" s="89" r="BG63">
        <f>IF(NOT(snowball),0,IF(X62&lt;=0,0,IF($C63&lt;=SUM($AZ63:BF63),0,IF(AU63+$C63-SUM($AZ63:BF63)&gt;X62+AI63,X62+AI63-AU63,$C63-SUM($AZ63:BF63)))))</f>
        <v>#NAME?</v>
      </c>
      <c t="str" s="89" r="BH63">
        <f>IF(NOT(snowball),0,IF(Y62&lt;=0,0,IF($C63&lt;=SUM($AZ63:BG63),0,IF(AV63+$C63-SUM($AZ63:BG63)&gt;Y62+AJ63,Y62+AJ63-AV63,$C63-SUM($AZ63:BG63)))))</f>
        <v>#NAME?</v>
      </c>
      <c t="str" s="89" r="BI63">
        <f>IF(NOT(snowball),0,IF(Z62&lt;=0,0,IF($C63&lt;=SUM($AZ63:BH63),0,IF(AW63+$C63-SUM($AZ63:BH63)&gt;Z62+AK63,Z62+AK63-AW63,$C63-SUM($AZ63:BH63)))))</f>
        <v>#NAME?</v>
      </c>
    </row>
    <row customHeight="1" r="64" ht="10.5">
      <c t="str" s="85" r="A64">
        <f>IF(SUM(Q63:Z63)&lt;=0,"",A63+1)</f>
        <v>#NAME?</v>
      </c>
      <c t="str" s="86" r="B64">
        <f>IF(A64="",NA(),DATE(YEAR(B63),MONTH(B63)+1,1))</f>
        <v>#NAME?</v>
      </c>
      <c t="str" s="87" r="C64">
        <f>IF(A64="","",IF(snowball,IF(($E$5-AX64)&lt;0,0,$E$5-AX64),"n/a")+D64)</f>
        <v>#NAME?</v>
      </c>
      <c s="88" r="D64"/>
      <c t="str" s="89" r="E64">
        <f>AN64+AZ64</f>
        <v>#NAME?</v>
      </c>
      <c t="str" s="89" r="F64">
        <f>AO64+BA64</f>
        <v>#NAME?</v>
      </c>
      <c t="str" s="89" r="G64">
        <f>AP64+BB64</f>
        <v>#NAME?</v>
      </c>
      <c t="str" s="89" r="H64">
        <f>AQ64+BC64</f>
        <v>#NAME?</v>
      </c>
      <c t="str" s="89" r="I64">
        <f>AR64+BD64</f>
        <v>#NAME?</v>
      </c>
      <c t="str" s="89" r="J64">
        <f>AS64+BE64</f>
        <v>#NAME?</v>
      </c>
      <c t="str" s="89" r="K64">
        <f>AT64+BF64</f>
        <v>#NAME?</v>
      </c>
      <c t="str" s="89" r="L64">
        <f>AU64+BG64</f>
        <v>#NAME?</v>
      </c>
      <c t="str" s="89" r="M64">
        <f>AV64+BH64</f>
        <v>#NAME?</v>
      </c>
      <c t="str" s="89" r="N64">
        <f>AW64+BI64</f>
        <v>#NAME?</v>
      </c>
      <c s="90" r="O64"/>
      <c t="str" s="89" r="P64">
        <f>SUM(Q64:Z64)</f>
        <v>#NAME?</v>
      </c>
      <c t="str" s="89" r="Q64">
        <f>IF(E$8=0,0,ROUND(Q63-(E64-AB64),2))</f>
        <v>#NAME?</v>
      </c>
      <c t="str" s="89" r="R64">
        <f>IF(F$8=0,0,ROUND(R63-(F64-AC64),2))</f>
        <v>#NAME?</v>
      </c>
      <c t="str" s="89" r="S64">
        <f>IF(G$8=0,0,ROUND(S63-(G64-AD64),2))</f>
        <v>#NAME?</v>
      </c>
      <c t="str" s="89" r="T64">
        <f>IF(H$8=0,0,ROUND(T63-(H64-AE64),2))</f>
        <v>#NAME?</v>
      </c>
      <c t="str" s="89" r="U64">
        <f>IF(I$8=0,0,ROUND(U63-(I64-AF64),2))</f>
        <v>#NAME?</v>
      </c>
      <c t="str" s="89" r="V64">
        <f>IF(J$8=0,0,ROUND(V63-(J64-AG64),2))</f>
        <v> -  </v>
      </c>
      <c t="str" s="89" r="W64">
        <f>IF(K$8=0,0,ROUND(W63-(K64-AH64),2))</f>
        <v> -  </v>
      </c>
      <c t="str" s="89" r="X64">
        <f>IF(L$8=0,0,ROUND(X63-(L64-AI64),2))</f>
        <v> -  </v>
      </c>
      <c t="str" s="89" r="Y64">
        <f>IF(M$8=0,0,ROUND(Y63-(M64-AJ64),2))</f>
        <v> -  </v>
      </c>
      <c t="str" s="89" r="Z64">
        <f>IF(N$8=0,0,ROUND(Z63-(N64-AK64),2))</f>
        <v> -  </v>
      </c>
      <c s="92" r="AA64"/>
      <c t="str" s="89" r="AB64">
        <f>ROUND(Q63*E$9/12,2)</f>
        <v>#NAME?</v>
      </c>
      <c t="str" s="89" r="AC64">
        <f>ROUND(R63*F$9/12,2)</f>
        <v>#NAME?</v>
      </c>
      <c t="str" s="89" r="AD64">
        <f>ROUND(S63*G$9/12,2)</f>
        <v>#NAME?</v>
      </c>
      <c t="str" s="89" r="AE64">
        <f>ROUND(T63*H$9/12,2)</f>
        <v>#NAME?</v>
      </c>
      <c t="str" s="89" r="AF64">
        <f>ROUND(U63*I$9/12,2)</f>
        <v>#NAME?</v>
      </c>
      <c t="str" s="89" r="AG64">
        <f>ROUND(V63*J$9/12,2)</f>
        <v> -  </v>
      </c>
      <c t="str" s="89" r="AH64">
        <f>ROUND(W63*K$9/12,2)</f>
        <v> -  </v>
      </c>
      <c t="str" s="89" r="AI64">
        <f>ROUND(X63*L$9/12,2)</f>
        <v> -  </v>
      </c>
      <c t="str" s="89" r="AJ64">
        <f>ROUND(Y63*M$9/12,2)</f>
        <v> -  </v>
      </c>
      <c t="str" s="89" r="AK64">
        <f>ROUND(Z63*N$9/12,2)</f>
        <v> -  </v>
      </c>
      <c t="str" s="89" r="AL64">
        <f>SUM(AB64:AK64)</f>
        <v>#NAME?</v>
      </c>
      <c s="93" r="AM64"/>
      <c t="str" s="89" r="AN64">
        <f>IF(Q63&gt;0,IF((Q63+AB64)&lt;E$10,Q63+AB64,E$10),0)</f>
        <v>#NAME?</v>
      </c>
      <c t="str" s="89" r="AO64">
        <f>IF(R63&gt;0,IF((R63+AC64)&lt;F$10,R63+AC64,F$10),0)</f>
        <v>#NAME?</v>
      </c>
      <c t="str" s="89" r="AP64">
        <f>IF(S63&gt;0,IF((S63+AD64)&lt;G$10,S63+AD64,G$10),0)</f>
        <v>#NAME?</v>
      </c>
      <c t="str" s="89" r="AQ64">
        <f>IF(T63&gt;0,IF((T63+AE64)&lt;H$10,T63+AE64,H$10),0)</f>
        <v>#NAME?</v>
      </c>
      <c t="str" s="89" r="AR64">
        <f>IF(U63&gt;0,IF((U63+AF64)&lt;I$10,U63+AF64,I$10),0)</f>
        <v>#NAME?</v>
      </c>
      <c t="str" s="89" r="AS64">
        <f>IF(V63&gt;0,IF((V63+AG64)&lt;J$10,V63+AG64,J$10),0)</f>
        <v> -  </v>
      </c>
      <c t="str" s="89" r="AT64">
        <f>IF(W63&gt;0,IF((W63+AH64)&lt;K$10,W63+AH64,K$10),0)</f>
        <v> -  </v>
      </c>
      <c t="str" s="89" r="AU64">
        <f>IF(X63&gt;0,IF((X63+AI64)&lt;L$10,X63+AI64,L$10),0)</f>
        <v> -  </v>
      </c>
      <c t="str" s="89" r="AV64">
        <f>IF(Y63&gt;0,IF((Y63+AJ64)&lt;M$10,Y63+AJ64,M$10),0)</f>
        <v> -  </v>
      </c>
      <c t="str" s="89" r="AW64">
        <f>IF(Z63&gt;0,IF((Z63+AK64)&lt;N$10,Z63+AK64,N$10),0)</f>
        <v> -  </v>
      </c>
      <c t="str" s="89" r="AX64">
        <f>SUM(AN64:AW64)</f>
        <v>#NAME?</v>
      </c>
      <c s="89" r="AY64"/>
      <c t="str" s="91" r="AZ64">
        <f>IF(NOT(snowball),0,IF(Q63&lt;=0,0,IF(AN64+$C64&gt;Q63+AB64,Q63+AB64-AN64,$C64)))</f>
        <v>#NAME?</v>
      </c>
      <c t="str" s="89" r="BA64">
        <f>IF(NOT(snowball),0,IF(R63&lt;=0,0,IF($C64&lt;=SUM($AZ64:AZ64),0,IF(AO64+$C64-SUM($AZ64:AZ64)&gt;R63+AC64,R63+AC64-AO64,$C64-SUM($AZ64:AZ64)))))</f>
        <v>#NAME?</v>
      </c>
      <c t="str" s="89" r="BB64">
        <f>IF(NOT(snowball),0,IF(S63&lt;=0,0,IF($C64&lt;=SUM($AZ64:BA64),0,IF(AP64+$C64-SUM($AZ64:BA64)&gt;S63+AD64,S63+AD64-AP64,$C64-SUM($AZ64:BA64)))))</f>
        <v>#NAME?</v>
      </c>
      <c t="str" s="89" r="BC64">
        <f>IF(NOT(snowball),0,IF(T63&lt;=0,0,IF($C64&lt;=SUM($AZ64:BB64),0,IF(AQ64+$C64-SUM($AZ64:BB64)&gt;T63+AE64,T63+AE64-AQ64,$C64-SUM($AZ64:BB64)))))</f>
        <v>#NAME?</v>
      </c>
      <c t="str" s="89" r="BD64">
        <f>IF(NOT(snowball),0,IF(U63&lt;=0,0,IF($C64&lt;=SUM($AZ64:BC64),0,IF(AR64+$C64-SUM($AZ64:BC64)&gt;U63+AF64,U63+AF64-AR64,$C64-SUM($AZ64:BC64)))))</f>
        <v>#NAME?</v>
      </c>
      <c t="str" s="89" r="BE64">
        <f>IF(NOT(snowball),0,IF(V63&lt;=0,0,IF($C64&lt;=SUM($AZ64:BD64),0,IF(AS64+$C64-SUM($AZ64:BD64)&gt;V63+AG64,V63+AG64-AS64,$C64-SUM($AZ64:BD64)))))</f>
        <v>#NAME?</v>
      </c>
      <c t="str" s="89" r="BF64">
        <f>IF(NOT(snowball),0,IF(W63&lt;=0,0,IF($C64&lt;=SUM($AZ64:BE64),0,IF(AT64+$C64-SUM($AZ64:BE64)&gt;W63+AH64,W63+AH64-AT64,$C64-SUM($AZ64:BE64)))))</f>
        <v>#NAME?</v>
      </c>
      <c t="str" s="89" r="BG64">
        <f>IF(NOT(snowball),0,IF(X63&lt;=0,0,IF($C64&lt;=SUM($AZ64:BF64),0,IF(AU64+$C64-SUM($AZ64:BF64)&gt;X63+AI64,X63+AI64-AU64,$C64-SUM($AZ64:BF64)))))</f>
        <v>#NAME?</v>
      </c>
      <c t="str" s="89" r="BH64">
        <f>IF(NOT(snowball),0,IF(Y63&lt;=0,0,IF($C64&lt;=SUM($AZ64:BG64),0,IF(AV64+$C64-SUM($AZ64:BG64)&gt;Y63+AJ64,Y63+AJ64-AV64,$C64-SUM($AZ64:BG64)))))</f>
        <v>#NAME?</v>
      </c>
      <c t="str" s="89" r="BI64">
        <f>IF(NOT(snowball),0,IF(Z63&lt;=0,0,IF($C64&lt;=SUM($AZ64:BH64),0,IF(AW64+$C64-SUM($AZ64:BH64)&gt;Z63+AK64,Z63+AK64-AW64,$C64-SUM($AZ64:BH64)))))</f>
        <v>#NAME?</v>
      </c>
    </row>
    <row customHeight="1" r="65" ht="10.5">
      <c t="str" s="85" r="A65">
        <f>IF(SUM(Q64:Z64)&lt;=0,"",A64+1)</f>
        <v>#NAME?</v>
      </c>
      <c t="str" s="86" r="B65">
        <f>IF(A65="",NA(),DATE(YEAR(B64),MONTH(B64)+1,1))</f>
        <v>#NAME?</v>
      </c>
      <c t="str" s="87" r="C65">
        <f>IF(A65="","",IF(snowball,IF(($E$5-AX65)&lt;0,0,$E$5-AX65),"n/a")+D65)</f>
        <v>#NAME?</v>
      </c>
      <c s="88" r="D65"/>
      <c t="str" s="89" r="E65">
        <f>AN65+AZ65</f>
        <v>#NAME?</v>
      </c>
      <c t="str" s="89" r="F65">
        <f>AO65+BA65</f>
        <v>#NAME?</v>
      </c>
      <c t="str" s="89" r="G65">
        <f>AP65+BB65</f>
        <v>#NAME?</v>
      </c>
      <c t="str" s="89" r="H65">
        <f>AQ65+BC65</f>
        <v>#NAME?</v>
      </c>
      <c t="str" s="89" r="I65">
        <f>AR65+BD65</f>
        <v>#NAME?</v>
      </c>
      <c t="str" s="89" r="J65">
        <f>AS65+BE65</f>
        <v>#NAME?</v>
      </c>
      <c t="str" s="89" r="K65">
        <f>AT65+BF65</f>
        <v>#NAME?</v>
      </c>
      <c t="str" s="89" r="L65">
        <f>AU65+BG65</f>
        <v>#NAME?</v>
      </c>
      <c t="str" s="89" r="M65">
        <f>AV65+BH65</f>
        <v>#NAME?</v>
      </c>
      <c t="str" s="89" r="N65">
        <f>AW65+BI65</f>
        <v>#NAME?</v>
      </c>
      <c s="90" r="O65"/>
      <c t="str" s="89" r="P65">
        <f>SUM(Q65:Z65)</f>
        <v>#NAME?</v>
      </c>
      <c t="str" s="89" r="Q65">
        <f>IF(E$8=0,0,ROUND(Q64-(E65-AB65),2))</f>
        <v>#NAME?</v>
      </c>
      <c t="str" s="89" r="R65">
        <f>IF(F$8=0,0,ROUND(R64-(F65-AC65),2))</f>
        <v>#NAME?</v>
      </c>
      <c t="str" s="89" r="S65">
        <f>IF(G$8=0,0,ROUND(S64-(G65-AD65),2))</f>
        <v>#NAME?</v>
      </c>
      <c t="str" s="89" r="T65">
        <f>IF(H$8=0,0,ROUND(T64-(H65-AE65),2))</f>
        <v>#NAME?</v>
      </c>
      <c t="str" s="89" r="U65">
        <f>IF(I$8=0,0,ROUND(U64-(I65-AF65),2))</f>
        <v>#NAME?</v>
      </c>
      <c t="str" s="89" r="V65">
        <f>IF(J$8=0,0,ROUND(V64-(J65-AG65),2))</f>
        <v> -  </v>
      </c>
      <c t="str" s="89" r="W65">
        <f>IF(K$8=0,0,ROUND(W64-(K65-AH65),2))</f>
        <v> -  </v>
      </c>
      <c t="str" s="89" r="X65">
        <f>IF(L$8=0,0,ROUND(X64-(L65-AI65),2))</f>
        <v> -  </v>
      </c>
      <c t="str" s="89" r="Y65">
        <f>IF(M$8=0,0,ROUND(Y64-(M65-AJ65),2))</f>
        <v> -  </v>
      </c>
      <c t="str" s="89" r="Z65">
        <f>IF(N$8=0,0,ROUND(Z64-(N65-AK65),2))</f>
        <v> -  </v>
      </c>
      <c s="92" r="AA65"/>
      <c t="str" s="89" r="AB65">
        <f>ROUND(Q64*E$9/12,2)</f>
        <v>#NAME?</v>
      </c>
      <c t="str" s="89" r="AC65">
        <f>ROUND(R64*F$9/12,2)</f>
        <v>#NAME?</v>
      </c>
      <c t="str" s="89" r="AD65">
        <f>ROUND(S64*G$9/12,2)</f>
        <v>#NAME?</v>
      </c>
      <c t="str" s="89" r="AE65">
        <f>ROUND(T64*H$9/12,2)</f>
        <v>#NAME?</v>
      </c>
      <c t="str" s="89" r="AF65">
        <f>ROUND(U64*I$9/12,2)</f>
        <v>#NAME?</v>
      </c>
      <c t="str" s="89" r="AG65">
        <f>ROUND(V64*J$9/12,2)</f>
        <v> -  </v>
      </c>
      <c t="str" s="89" r="AH65">
        <f>ROUND(W64*K$9/12,2)</f>
        <v> -  </v>
      </c>
      <c t="str" s="89" r="AI65">
        <f>ROUND(X64*L$9/12,2)</f>
        <v> -  </v>
      </c>
      <c t="str" s="89" r="AJ65">
        <f>ROUND(Y64*M$9/12,2)</f>
        <v> -  </v>
      </c>
      <c t="str" s="89" r="AK65">
        <f>ROUND(Z64*N$9/12,2)</f>
        <v> -  </v>
      </c>
      <c t="str" s="89" r="AL65">
        <f>SUM(AB65:AK65)</f>
        <v>#NAME?</v>
      </c>
      <c s="93" r="AM65"/>
      <c t="str" s="89" r="AN65">
        <f>IF(Q64&gt;0,IF((Q64+AB65)&lt;E$10,Q64+AB65,E$10),0)</f>
        <v>#NAME?</v>
      </c>
      <c t="str" s="89" r="AO65">
        <f>IF(R64&gt;0,IF((R64+AC65)&lt;F$10,R64+AC65,F$10),0)</f>
        <v>#NAME?</v>
      </c>
      <c t="str" s="89" r="AP65">
        <f>IF(S64&gt;0,IF((S64+AD65)&lt;G$10,S64+AD65,G$10),0)</f>
        <v>#NAME?</v>
      </c>
      <c t="str" s="89" r="AQ65">
        <f>IF(T64&gt;0,IF((T64+AE65)&lt;H$10,T64+AE65,H$10),0)</f>
        <v>#NAME?</v>
      </c>
      <c t="str" s="89" r="AR65">
        <f>IF(U64&gt;0,IF((U64+AF65)&lt;I$10,U64+AF65,I$10),0)</f>
        <v>#NAME?</v>
      </c>
      <c t="str" s="89" r="AS65">
        <f>IF(V64&gt;0,IF((V64+AG65)&lt;J$10,V64+AG65,J$10),0)</f>
        <v> -  </v>
      </c>
      <c t="str" s="89" r="AT65">
        <f>IF(W64&gt;0,IF((W64+AH65)&lt;K$10,W64+AH65,K$10),0)</f>
        <v> -  </v>
      </c>
      <c t="str" s="89" r="AU65">
        <f>IF(X64&gt;0,IF((X64+AI65)&lt;L$10,X64+AI65,L$10),0)</f>
        <v> -  </v>
      </c>
      <c t="str" s="89" r="AV65">
        <f>IF(Y64&gt;0,IF((Y64+AJ65)&lt;M$10,Y64+AJ65,M$10),0)</f>
        <v> -  </v>
      </c>
      <c t="str" s="89" r="AW65">
        <f>IF(Z64&gt;0,IF((Z64+AK65)&lt;N$10,Z64+AK65,N$10),0)</f>
        <v> -  </v>
      </c>
      <c t="str" s="89" r="AX65">
        <f>SUM(AN65:AW65)</f>
        <v>#NAME?</v>
      </c>
      <c s="89" r="AY65"/>
      <c t="str" s="91" r="AZ65">
        <f>IF(NOT(snowball),0,IF(Q64&lt;=0,0,IF(AN65+$C65&gt;Q64+AB65,Q64+AB65-AN65,$C65)))</f>
        <v>#NAME?</v>
      </c>
      <c t="str" s="89" r="BA65">
        <f>IF(NOT(snowball),0,IF(R64&lt;=0,0,IF($C65&lt;=SUM($AZ65:AZ65),0,IF(AO65+$C65-SUM($AZ65:AZ65)&gt;R64+AC65,R64+AC65-AO65,$C65-SUM($AZ65:AZ65)))))</f>
        <v>#NAME?</v>
      </c>
      <c t="str" s="89" r="BB65">
        <f>IF(NOT(snowball),0,IF(S64&lt;=0,0,IF($C65&lt;=SUM($AZ65:BA65),0,IF(AP65+$C65-SUM($AZ65:BA65)&gt;S64+AD65,S64+AD65-AP65,$C65-SUM($AZ65:BA65)))))</f>
        <v>#NAME?</v>
      </c>
      <c t="str" s="89" r="BC65">
        <f>IF(NOT(snowball),0,IF(T64&lt;=0,0,IF($C65&lt;=SUM($AZ65:BB65),0,IF(AQ65+$C65-SUM($AZ65:BB65)&gt;T64+AE65,T64+AE65-AQ65,$C65-SUM($AZ65:BB65)))))</f>
        <v>#NAME?</v>
      </c>
      <c t="str" s="89" r="BD65">
        <f>IF(NOT(snowball),0,IF(U64&lt;=0,0,IF($C65&lt;=SUM($AZ65:BC65),0,IF(AR65+$C65-SUM($AZ65:BC65)&gt;U64+AF65,U64+AF65-AR65,$C65-SUM($AZ65:BC65)))))</f>
        <v>#NAME?</v>
      </c>
      <c t="str" s="89" r="BE65">
        <f>IF(NOT(snowball),0,IF(V64&lt;=0,0,IF($C65&lt;=SUM($AZ65:BD65),0,IF(AS65+$C65-SUM($AZ65:BD65)&gt;V64+AG65,V64+AG65-AS65,$C65-SUM($AZ65:BD65)))))</f>
        <v>#NAME?</v>
      </c>
      <c t="str" s="89" r="BF65">
        <f>IF(NOT(snowball),0,IF(W64&lt;=0,0,IF($C65&lt;=SUM($AZ65:BE65),0,IF(AT65+$C65-SUM($AZ65:BE65)&gt;W64+AH65,W64+AH65-AT65,$C65-SUM($AZ65:BE65)))))</f>
        <v>#NAME?</v>
      </c>
      <c t="str" s="89" r="BG65">
        <f>IF(NOT(snowball),0,IF(X64&lt;=0,0,IF($C65&lt;=SUM($AZ65:BF65),0,IF(AU65+$C65-SUM($AZ65:BF65)&gt;X64+AI65,X64+AI65-AU65,$C65-SUM($AZ65:BF65)))))</f>
        <v>#NAME?</v>
      </c>
      <c t="str" s="89" r="BH65">
        <f>IF(NOT(snowball),0,IF(Y64&lt;=0,0,IF($C65&lt;=SUM($AZ65:BG65),0,IF(AV65+$C65-SUM($AZ65:BG65)&gt;Y64+AJ65,Y64+AJ65-AV65,$C65-SUM($AZ65:BG65)))))</f>
        <v>#NAME?</v>
      </c>
      <c t="str" s="89" r="BI65">
        <f>IF(NOT(snowball),0,IF(Z64&lt;=0,0,IF($C65&lt;=SUM($AZ65:BH65),0,IF(AW65+$C65-SUM($AZ65:BH65)&gt;Z64+AK65,Z64+AK65-AW65,$C65-SUM($AZ65:BH65)))))</f>
        <v>#NAME?</v>
      </c>
    </row>
    <row customHeight="1" r="66" ht="10.5">
      <c t="str" s="85" r="A66">
        <f>IF(SUM(Q65:Z65)&lt;=0,"",A65+1)</f>
        <v>#NAME?</v>
      </c>
      <c t="str" s="86" r="B66">
        <f>IF(A66="",NA(),DATE(YEAR(B65),MONTH(B65)+1,1))</f>
        <v>#NAME?</v>
      </c>
      <c t="str" s="87" r="C66">
        <f>IF(A66="","",IF(snowball,IF(($E$5-AX66)&lt;0,0,$E$5-AX66),"n/a")+D66)</f>
        <v>#NAME?</v>
      </c>
      <c s="88" r="D66"/>
      <c t="str" s="89" r="E66">
        <f>AN66+AZ66</f>
        <v>#NAME?</v>
      </c>
      <c t="str" s="89" r="F66">
        <f>AO66+BA66</f>
        <v>#NAME?</v>
      </c>
      <c t="str" s="89" r="G66">
        <f>AP66+BB66</f>
        <v>#NAME?</v>
      </c>
      <c t="str" s="89" r="H66">
        <f>AQ66+BC66</f>
        <v>#NAME?</v>
      </c>
      <c t="str" s="89" r="I66">
        <f>AR66+BD66</f>
        <v>#NAME?</v>
      </c>
      <c t="str" s="89" r="J66">
        <f>AS66+BE66</f>
        <v>#NAME?</v>
      </c>
      <c t="str" s="89" r="K66">
        <f>AT66+BF66</f>
        <v>#NAME?</v>
      </c>
      <c t="str" s="89" r="L66">
        <f>AU66+BG66</f>
        <v>#NAME?</v>
      </c>
      <c t="str" s="89" r="M66">
        <f>AV66+BH66</f>
        <v>#NAME?</v>
      </c>
      <c t="str" s="89" r="N66">
        <f>AW66+BI66</f>
        <v>#NAME?</v>
      </c>
      <c s="90" r="O66"/>
      <c t="str" s="89" r="P66">
        <f>SUM(Q66:Z66)</f>
        <v>#NAME?</v>
      </c>
      <c t="str" s="89" r="Q66">
        <f>IF(E$8=0,0,ROUND(Q65-(E66-AB66),2))</f>
        <v>#NAME?</v>
      </c>
      <c t="str" s="89" r="R66">
        <f>IF(F$8=0,0,ROUND(R65-(F66-AC66),2))</f>
        <v>#NAME?</v>
      </c>
      <c t="str" s="89" r="S66">
        <f>IF(G$8=0,0,ROUND(S65-(G66-AD66),2))</f>
        <v>#NAME?</v>
      </c>
      <c t="str" s="89" r="T66">
        <f>IF(H$8=0,0,ROUND(T65-(H66-AE66),2))</f>
        <v>#NAME?</v>
      </c>
      <c t="str" s="89" r="U66">
        <f>IF(I$8=0,0,ROUND(U65-(I66-AF66),2))</f>
        <v>#NAME?</v>
      </c>
      <c t="str" s="89" r="V66">
        <f>IF(J$8=0,0,ROUND(V65-(J66-AG66),2))</f>
        <v> -  </v>
      </c>
      <c t="str" s="89" r="W66">
        <f>IF(K$8=0,0,ROUND(W65-(K66-AH66),2))</f>
        <v> -  </v>
      </c>
      <c t="str" s="89" r="X66">
        <f>IF(L$8=0,0,ROUND(X65-(L66-AI66),2))</f>
        <v> -  </v>
      </c>
      <c t="str" s="89" r="Y66">
        <f>IF(M$8=0,0,ROUND(Y65-(M66-AJ66),2))</f>
        <v> -  </v>
      </c>
      <c t="str" s="89" r="Z66">
        <f>IF(N$8=0,0,ROUND(Z65-(N66-AK66),2))</f>
        <v> -  </v>
      </c>
      <c s="92" r="AA66"/>
      <c t="str" s="89" r="AB66">
        <f>ROUND(Q65*E$9/12,2)</f>
        <v>#NAME?</v>
      </c>
      <c t="str" s="89" r="AC66">
        <f>ROUND(R65*F$9/12,2)</f>
        <v>#NAME?</v>
      </c>
      <c t="str" s="89" r="AD66">
        <f>ROUND(S65*G$9/12,2)</f>
        <v>#NAME?</v>
      </c>
      <c t="str" s="89" r="AE66">
        <f>ROUND(T65*H$9/12,2)</f>
        <v>#NAME?</v>
      </c>
      <c t="str" s="89" r="AF66">
        <f>ROUND(U65*I$9/12,2)</f>
        <v>#NAME?</v>
      </c>
      <c t="str" s="89" r="AG66">
        <f>ROUND(V65*J$9/12,2)</f>
        <v> -  </v>
      </c>
      <c t="str" s="89" r="AH66">
        <f>ROUND(W65*K$9/12,2)</f>
        <v> -  </v>
      </c>
      <c t="str" s="89" r="AI66">
        <f>ROUND(X65*L$9/12,2)</f>
        <v> -  </v>
      </c>
      <c t="str" s="89" r="AJ66">
        <f>ROUND(Y65*M$9/12,2)</f>
        <v> -  </v>
      </c>
      <c t="str" s="89" r="AK66">
        <f>ROUND(Z65*N$9/12,2)</f>
        <v> -  </v>
      </c>
      <c t="str" s="89" r="AL66">
        <f>SUM(AB66:AK66)</f>
        <v>#NAME?</v>
      </c>
      <c s="93" r="AM66"/>
      <c t="str" s="89" r="AN66">
        <f>IF(Q65&gt;0,IF((Q65+AB66)&lt;E$10,Q65+AB66,E$10),0)</f>
        <v>#NAME?</v>
      </c>
      <c t="str" s="89" r="AO66">
        <f>IF(R65&gt;0,IF((R65+AC66)&lt;F$10,R65+AC66,F$10),0)</f>
        <v>#NAME?</v>
      </c>
      <c t="str" s="89" r="AP66">
        <f>IF(S65&gt;0,IF((S65+AD66)&lt;G$10,S65+AD66,G$10),0)</f>
        <v>#NAME?</v>
      </c>
      <c t="str" s="89" r="AQ66">
        <f>IF(T65&gt;0,IF((T65+AE66)&lt;H$10,T65+AE66,H$10),0)</f>
        <v>#NAME?</v>
      </c>
      <c t="str" s="89" r="AR66">
        <f>IF(U65&gt;0,IF((U65+AF66)&lt;I$10,U65+AF66,I$10),0)</f>
        <v>#NAME?</v>
      </c>
      <c t="str" s="89" r="AS66">
        <f>IF(V65&gt;0,IF((V65+AG66)&lt;J$10,V65+AG66,J$10),0)</f>
        <v> -  </v>
      </c>
      <c t="str" s="89" r="AT66">
        <f>IF(W65&gt;0,IF((W65+AH66)&lt;K$10,W65+AH66,K$10),0)</f>
        <v> -  </v>
      </c>
      <c t="str" s="89" r="AU66">
        <f>IF(X65&gt;0,IF((X65+AI66)&lt;L$10,X65+AI66,L$10),0)</f>
        <v> -  </v>
      </c>
      <c t="str" s="89" r="AV66">
        <f>IF(Y65&gt;0,IF((Y65+AJ66)&lt;M$10,Y65+AJ66,M$10),0)</f>
        <v> -  </v>
      </c>
      <c t="str" s="89" r="AW66">
        <f>IF(Z65&gt;0,IF((Z65+AK66)&lt;N$10,Z65+AK66,N$10),0)</f>
        <v> -  </v>
      </c>
      <c t="str" s="89" r="AX66">
        <f>SUM(AN66:AW66)</f>
        <v>#NAME?</v>
      </c>
      <c s="89" r="AY66"/>
      <c t="str" s="91" r="AZ66">
        <f>IF(NOT(snowball),0,IF(Q65&lt;=0,0,IF(AN66+$C66&gt;Q65+AB66,Q65+AB66-AN66,$C66)))</f>
        <v>#NAME?</v>
      </c>
      <c t="str" s="89" r="BA66">
        <f>IF(NOT(snowball),0,IF(R65&lt;=0,0,IF($C66&lt;=SUM($AZ66:AZ66),0,IF(AO66+$C66-SUM($AZ66:AZ66)&gt;R65+AC66,R65+AC66-AO66,$C66-SUM($AZ66:AZ66)))))</f>
        <v>#NAME?</v>
      </c>
      <c t="str" s="89" r="BB66">
        <f>IF(NOT(snowball),0,IF(S65&lt;=0,0,IF($C66&lt;=SUM($AZ66:BA66),0,IF(AP66+$C66-SUM($AZ66:BA66)&gt;S65+AD66,S65+AD66-AP66,$C66-SUM($AZ66:BA66)))))</f>
        <v>#NAME?</v>
      </c>
      <c t="str" s="89" r="BC66">
        <f>IF(NOT(snowball),0,IF(T65&lt;=0,0,IF($C66&lt;=SUM($AZ66:BB66),0,IF(AQ66+$C66-SUM($AZ66:BB66)&gt;T65+AE66,T65+AE66-AQ66,$C66-SUM($AZ66:BB66)))))</f>
        <v>#NAME?</v>
      </c>
      <c t="str" s="89" r="BD66">
        <f>IF(NOT(snowball),0,IF(U65&lt;=0,0,IF($C66&lt;=SUM($AZ66:BC66),0,IF(AR66+$C66-SUM($AZ66:BC66)&gt;U65+AF66,U65+AF66-AR66,$C66-SUM($AZ66:BC66)))))</f>
        <v>#NAME?</v>
      </c>
      <c t="str" s="89" r="BE66">
        <f>IF(NOT(snowball),0,IF(V65&lt;=0,0,IF($C66&lt;=SUM($AZ66:BD66),0,IF(AS66+$C66-SUM($AZ66:BD66)&gt;V65+AG66,V65+AG66-AS66,$C66-SUM($AZ66:BD66)))))</f>
        <v>#NAME?</v>
      </c>
      <c t="str" s="89" r="BF66">
        <f>IF(NOT(snowball),0,IF(W65&lt;=0,0,IF($C66&lt;=SUM($AZ66:BE66),0,IF(AT66+$C66-SUM($AZ66:BE66)&gt;W65+AH66,W65+AH66-AT66,$C66-SUM($AZ66:BE66)))))</f>
        <v>#NAME?</v>
      </c>
      <c t="str" s="89" r="BG66">
        <f>IF(NOT(snowball),0,IF(X65&lt;=0,0,IF($C66&lt;=SUM($AZ66:BF66),0,IF(AU66+$C66-SUM($AZ66:BF66)&gt;X65+AI66,X65+AI66-AU66,$C66-SUM($AZ66:BF66)))))</f>
        <v>#NAME?</v>
      </c>
      <c t="str" s="89" r="BH66">
        <f>IF(NOT(snowball),0,IF(Y65&lt;=0,0,IF($C66&lt;=SUM($AZ66:BG66),0,IF(AV66+$C66-SUM($AZ66:BG66)&gt;Y65+AJ66,Y65+AJ66-AV66,$C66-SUM($AZ66:BG66)))))</f>
        <v>#NAME?</v>
      </c>
      <c t="str" s="89" r="BI66">
        <f>IF(NOT(snowball),0,IF(Z65&lt;=0,0,IF($C66&lt;=SUM($AZ66:BH66),0,IF(AW66+$C66-SUM($AZ66:BH66)&gt;Z65+AK66,Z65+AK66-AW66,$C66-SUM($AZ66:BH66)))))</f>
        <v>#NAME?</v>
      </c>
    </row>
    <row customHeight="1" r="67" ht="10.5">
      <c t="str" s="85" r="A67">
        <f>IF(SUM(Q66:Z66)&lt;=0,"",A66+1)</f>
        <v>#NAME?</v>
      </c>
      <c t="str" s="86" r="B67">
        <f>IF(A67="",NA(),DATE(YEAR(B66),MONTH(B66)+1,1))</f>
        <v>#NAME?</v>
      </c>
      <c t="str" s="87" r="C67">
        <f>IF(A67="","",IF(snowball,IF(($E$5-AX67)&lt;0,0,$E$5-AX67),"n/a")+D67)</f>
        <v>#NAME?</v>
      </c>
      <c s="88" r="D67"/>
      <c t="str" s="89" r="E67">
        <f>AN67+AZ67</f>
        <v>#NAME?</v>
      </c>
      <c t="str" s="89" r="F67">
        <f>AO67+BA67</f>
        <v>#NAME?</v>
      </c>
      <c t="str" s="89" r="G67">
        <f>AP67+BB67</f>
        <v>#NAME?</v>
      </c>
      <c t="str" s="89" r="H67">
        <f>AQ67+BC67</f>
        <v>#NAME?</v>
      </c>
      <c t="str" s="89" r="I67">
        <f>AR67+BD67</f>
        <v>#NAME?</v>
      </c>
      <c t="str" s="89" r="J67">
        <f>AS67+BE67</f>
        <v>#NAME?</v>
      </c>
      <c t="str" s="89" r="K67">
        <f>AT67+BF67</f>
        <v>#NAME?</v>
      </c>
      <c t="str" s="89" r="L67">
        <f>AU67+BG67</f>
        <v>#NAME?</v>
      </c>
      <c t="str" s="89" r="M67">
        <f>AV67+BH67</f>
        <v>#NAME?</v>
      </c>
      <c t="str" s="89" r="N67">
        <f>AW67+BI67</f>
        <v>#NAME?</v>
      </c>
      <c s="90" r="O67"/>
      <c t="str" s="89" r="P67">
        <f>SUM(Q67:Z67)</f>
        <v>#NAME?</v>
      </c>
      <c t="str" s="89" r="Q67">
        <f>IF(E$8=0,0,ROUND(Q66-(E67-AB67),2))</f>
        <v>#NAME?</v>
      </c>
      <c t="str" s="89" r="R67">
        <f>IF(F$8=0,0,ROUND(R66-(F67-AC67),2))</f>
        <v>#NAME?</v>
      </c>
      <c t="str" s="89" r="S67">
        <f>IF(G$8=0,0,ROUND(S66-(G67-AD67),2))</f>
        <v>#NAME?</v>
      </c>
      <c t="str" s="89" r="T67">
        <f>IF(H$8=0,0,ROUND(T66-(H67-AE67),2))</f>
        <v>#NAME?</v>
      </c>
      <c t="str" s="89" r="U67">
        <f>IF(I$8=0,0,ROUND(U66-(I67-AF67),2))</f>
        <v>#NAME?</v>
      </c>
      <c t="str" s="89" r="V67">
        <f>IF(J$8=0,0,ROUND(V66-(J67-AG67),2))</f>
        <v> -  </v>
      </c>
      <c t="str" s="89" r="W67">
        <f>IF(K$8=0,0,ROUND(W66-(K67-AH67),2))</f>
        <v> -  </v>
      </c>
      <c t="str" s="89" r="X67">
        <f>IF(L$8=0,0,ROUND(X66-(L67-AI67),2))</f>
        <v> -  </v>
      </c>
      <c t="str" s="89" r="Y67">
        <f>IF(M$8=0,0,ROUND(Y66-(M67-AJ67),2))</f>
        <v> -  </v>
      </c>
      <c t="str" s="89" r="Z67">
        <f>IF(N$8=0,0,ROUND(Z66-(N67-AK67),2))</f>
        <v> -  </v>
      </c>
      <c s="92" r="AA67"/>
      <c t="str" s="89" r="AB67">
        <f>ROUND(Q66*E$9/12,2)</f>
        <v>#NAME?</v>
      </c>
      <c t="str" s="89" r="AC67">
        <f>ROUND(R66*F$9/12,2)</f>
        <v>#NAME?</v>
      </c>
      <c t="str" s="89" r="AD67">
        <f>ROUND(S66*G$9/12,2)</f>
        <v>#NAME?</v>
      </c>
      <c t="str" s="89" r="AE67">
        <f>ROUND(T66*H$9/12,2)</f>
        <v>#NAME?</v>
      </c>
      <c t="str" s="89" r="AF67">
        <f>ROUND(U66*I$9/12,2)</f>
        <v>#NAME?</v>
      </c>
      <c t="str" s="89" r="AG67">
        <f>ROUND(V66*J$9/12,2)</f>
        <v> -  </v>
      </c>
      <c t="str" s="89" r="AH67">
        <f>ROUND(W66*K$9/12,2)</f>
        <v> -  </v>
      </c>
      <c t="str" s="89" r="AI67">
        <f>ROUND(X66*L$9/12,2)</f>
        <v> -  </v>
      </c>
      <c t="str" s="89" r="AJ67">
        <f>ROUND(Y66*M$9/12,2)</f>
        <v> -  </v>
      </c>
      <c t="str" s="89" r="AK67">
        <f>ROUND(Z66*N$9/12,2)</f>
        <v> -  </v>
      </c>
      <c t="str" s="89" r="AL67">
        <f>SUM(AB67:AK67)</f>
        <v>#NAME?</v>
      </c>
      <c s="93" r="AM67"/>
      <c t="str" s="89" r="AN67">
        <f>IF(Q66&gt;0,IF((Q66+AB67)&lt;E$10,Q66+AB67,E$10),0)</f>
        <v>#NAME?</v>
      </c>
      <c t="str" s="89" r="AO67">
        <f>IF(R66&gt;0,IF((R66+AC67)&lt;F$10,R66+AC67,F$10),0)</f>
        <v>#NAME?</v>
      </c>
      <c t="str" s="89" r="AP67">
        <f>IF(S66&gt;0,IF((S66+AD67)&lt;G$10,S66+AD67,G$10),0)</f>
        <v>#NAME?</v>
      </c>
      <c t="str" s="89" r="AQ67">
        <f>IF(T66&gt;0,IF((T66+AE67)&lt;H$10,T66+AE67,H$10),0)</f>
        <v>#NAME?</v>
      </c>
      <c t="str" s="89" r="AR67">
        <f>IF(U66&gt;0,IF((U66+AF67)&lt;I$10,U66+AF67,I$10),0)</f>
        <v>#NAME?</v>
      </c>
      <c t="str" s="89" r="AS67">
        <f>IF(V66&gt;0,IF((V66+AG67)&lt;J$10,V66+AG67,J$10),0)</f>
        <v> -  </v>
      </c>
      <c t="str" s="89" r="AT67">
        <f>IF(W66&gt;0,IF((W66+AH67)&lt;K$10,W66+AH67,K$10),0)</f>
        <v> -  </v>
      </c>
      <c t="str" s="89" r="AU67">
        <f>IF(X66&gt;0,IF((X66+AI67)&lt;L$10,X66+AI67,L$10),0)</f>
        <v> -  </v>
      </c>
      <c t="str" s="89" r="AV67">
        <f>IF(Y66&gt;0,IF((Y66+AJ67)&lt;M$10,Y66+AJ67,M$10),0)</f>
        <v> -  </v>
      </c>
      <c t="str" s="89" r="AW67">
        <f>IF(Z66&gt;0,IF((Z66+AK67)&lt;N$10,Z66+AK67,N$10),0)</f>
        <v> -  </v>
      </c>
      <c t="str" s="89" r="AX67">
        <f>SUM(AN67:AW67)</f>
        <v>#NAME?</v>
      </c>
      <c s="89" r="AY67"/>
      <c t="str" s="91" r="AZ67">
        <f>IF(NOT(snowball),0,IF(Q66&lt;=0,0,IF(AN67+$C67&gt;Q66+AB67,Q66+AB67-AN67,$C67)))</f>
        <v>#NAME?</v>
      </c>
      <c t="str" s="89" r="BA67">
        <f>IF(NOT(snowball),0,IF(R66&lt;=0,0,IF($C67&lt;=SUM($AZ67:AZ67),0,IF(AO67+$C67-SUM($AZ67:AZ67)&gt;R66+AC67,R66+AC67-AO67,$C67-SUM($AZ67:AZ67)))))</f>
        <v>#NAME?</v>
      </c>
      <c t="str" s="89" r="BB67">
        <f>IF(NOT(snowball),0,IF(S66&lt;=0,0,IF($C67&lt;=SUM($AZ67:BA67),0,IF(AP67+$C67-SUM($AZ67:BA67)&gt;S66+AD67,S66+AD67-AP67,$C67-SUM($AZ67:BA67)))))</f>
        <v>#NAME?</v>
      </c>
      <c t="str" s="89" r="BC67">
        <f>IF(NOT(snowball),0,IF(T66&lt;=0,0,IF($C67&lt;=SUM($AZ67:BB67),0,IF(AQ67+$C67-SUM($AZ67:BB67)&gt;T66+AE67,T66+AE67-AQ67,$C67-SUM($AZ67:BB67)))))</f>
        <v>#NAME?</v>
      </c>
      <c t="str" s="89" r="BD67">
        <f>IF(NOT(snowball),0,IF(U66&lt;=0,0,IF($C67&lt;=SUM($AZ67:BC67),0,IF(AR67+$C67-SUM($AZ67:BC67)&gt;U66+AF67,U66+AF67-AR67,$C67-SUM($AZ67:BC67)))))</f>
        <v>#NAME?</v>
      </c>
      <c t="str" s="89" r="BE67">
        <f>IF(NOT(snowball),0,IF(V66&lt;=0,0,IF($C67&lt;=SUM($AZ67:BD67),0,IF(AS67+$C67-SUM($AZ67:BD67)&gt;V66+AG67,V66+AG67-AS67,$C67-SUM($AZ67:BD67)))))</f>
        <v>#NAME?</v>
      </c>
      <c t="str" s="89" r="BF67">
        <f>IF(NOT(snowball),0,IF(W66&lt;=0,0,IF($C67&lt;=SUM($AZ67:BE67),0,IF(AT67+$C67-SUM($AZ67:BE67)&gt;W66+AH67,W66+AH67-AT67,$C67-SUM($AZ67:BE67)))))</f>
        <v>#NAME?</v>
      </c>
      <c t="str" s="89" r="BG67">
        <f>IF(NOT(snowball),0,IF(X66&lt;=0,0,IF($C67&lt;=SUM($AZ67:BF67),0,IF(AU67+$C67-SUM($AZ67:BF67)&gt;X66+AI67,X66+AI67-AU67,$C67-SUM($AZ67:BF67)))))</f>
        <v>#NAME?</v>
      </c>
      <c t="str" s="89" r="BH67">
        <f>IF(NOT(snowball),0,IF(Y66&lt;=0,0,IF($C67&lt;=SUM($AZ67:BG67),0,IF(AV67+$C67-SUM($AZ67:BG67)&gt;Y66+AJ67,Y66+AJ67-AV67,$C67-SUM($AZ67:BG67)))))</f>
        <v>#NAME?</v>
      </c>
      <c t="str" s="89" r="BI67">
        <f>IF(NOT(snowball),0,IF(Z66&lt;=0,0,IF($C67&lt;=SUM($AZ67:BH67),0,IF(AW67+$C67-SUM($AZ67:BH67)&gt;Z66+AK67,Z66+AK67-AW67,$C67-SUM($AZ67:BH67)))))</f>
        <v>#NAME?</v>
      </c>
    </row>
    <row customHeight="1" r="68" ht="10.5">
      <c t="str" s="85" r="A68">
        <f>IF(SUM(Q67:Z67)&lt;=0,"",A67+1)</f>
        <v>#NAME?</v>
      </c>
      <c t="str" s="86" r="B68">
        <f>IF(A68="",NA(),DATE(YEAR(B67),MONTH(B67)+1,1))</f>
        <v>#NAME?</v>
      </c>
      <c t="str" s="87" r="C68">
        <f>IF(A68="","",IF(snowball,IF(($E$5-AX68)&lt;0,0,$E$5-AX68),"n/a")+D68)</f>
        <v>#NAME?</v>
      </c>
      <c s="88" r="D68"/>
      <c t="str" s="89" r="E68">
        <f>AN68+AZ68</f>
        <v>#NAME?</v>
      </c>
      <c t="str" s="89" r="F68">
        <f>AO68+BA68</f>
        <v>#NAME?</v>
      </c>
      <c t="str" s="89" r="G68">
        <f>AP68+BB68</f>
        <v>#NAME?</v>
      </c>
      <c t="str" s="89" r="H68">
        <f>AQ68+BC68</f>
        <v>#NAME?</v>
      </c>
      <c t="str" s="89" r="I68">
        <f>AR68+BD68</f>
        <v>#NAME?</v>
      </c>
      <c t="str" s="89" r="J68">
        <f>AS68+BE68</f>
        <v>#NAME?</v>
      </c>
      <c t="str" s="89" r="K68">
        <f>AT68+BF68</f>
        <v>#NAME?</v>
      </c>
      <c t="str" s="89" r="L68">
        <f>AU68+BG68</f>
        <v>#NAME?</v>
      </c>
      <c t="str" s="89" r="M68">
        <f>AV68+BH68</f>
        <v>#NAME?</v>
      </c>
      <c t="str" s="89" r="N68">
        <f>AW68+BI68</f>
        <v>#NAME?</v>
      </c>
      <c s="90" r="O68"/>
      <c t="str" s="89" r="P68">
        <f>SUM(Q68:Z68)</f>
        <v>#NAME?</v>
      </c>
      <c t="str" s="89" r="Q68">
        <f>IF(E$8=0,0,ROUND(Q67-(E68-AB68),2))</f>
        <v>#NAME?</v>
      </c>
      <c t="str" s="89" r="R68">
        <f>IF(F$8=0,0,ROUND(R67-(F68-AC68),2))</f>
        <v>#NAME?</v>
      </c>
      <c t="str" s="89" r="S68">
        <f>IF(G$8=0,0,ROUND(S67-(G68-AD68),2))</f>
        <v>#NAME?</v>
      </c>
      <c t="str" s="89" r="T68">
        <f>IF(H$8=0,0,ROUND(T67-(H68-AE68),2))</f>
        <v>#NAME?</v>
      </c>
      <c t="str" s="89" r="U68">
        <f>IF(I$8=0,0,ROUND(U67-(I68-AF68),2))</f>
        <v>#NAME?</v>
      </c>
      <c t="str" s="89" r="V68">
        <f>IF(J$8=0,0,ROUND(V67-(J68-AG68),2))</f>
        <v> -  </v>
      </c>
      <c t="str" s="89" r="W68">
        <f>IF(K$8=0,0,ROUND(W67-(K68-AH68),2))</f>
        <v> -  </v>
      </c>
      <c t="str" s="89" r="X68">
        <f>IF(L$8=0,0,ROUND(X67-(L68-AI68),2))</f>
        <v> -  </v>
      </c>
      <c t="str" s="89" r="Y68">
        <f>IF(M$8=0,0,ROUND(Y67-(M68-AJ68),2))</f>
        <v> -  </v>
      </c>
      <c t="str" s="89" r="Z68">
        <f>IF(N$8=0,0,ROUND(Z67-(N68-AK68),2))</f>
        <v> -  </v>
      </c>
      <c s="92" r="AA68"/>
      <c t="str" s="89" r="AB68">
        <f>ROUND(Q67*E$9/12,2)</f>
        <v>#NAME?</v>
      </c>
      <c t="str" s="89" r="AC68">
        <f>ROUND(R67*F$9/12,2)</f>
        <v>#NAME?</v>
      </c>
      <c t="str" s="89" r="AD68">
        <f>ROUND(S67*G$9/12,2)</f>
        <v>#NAME?</v>
      </c>
      <c t="str" s="89" r="AE68">
        <f>ROUND(T67*H$9/12,2)</f>
        <v>#NAME?</v>
      </c>
      <c t="str" s="89" r="AF68">
        <f>ROUND(U67*I$9/12,2)</f>
        <v>#NAME?</v>
      </c>
      <c t="str" s="89" r="AG68">
        <f>ROUND(V67*J$9/12,2)</f>
        <v> -  </v>
      </c>
      <c t="str" s="89" r="AH68">
        <f>ROUND(W67*K$9/12,2)</f>
        <v> -  </v>
      </c>
      <c t="str" s="89" r="AI68">
        <f>ROUND(X67*L$9/12,2)</f>
        <v> -  </v>
      </c>
      <c t="str" s="89" r="AJ68">
        <f>ROUND(Y67*M$9/12,2)</f>
        <v> -  </v>
      </c>
      <c t="str" s="89" r="AK68">
        <f>ROUND(Z67*N$9/12,2)</f>
        <v> -  </v>
      </c>
      <c t="str" s="89" r="AL68">
        <f>SUM(AB68:AK68)</f>
        <v>#NAME?</v>
      </c>
      <c s="93" r="AM68"/>
      <c t="str" s="89" r="AN68">
        <f>IF(Q67&gt;0,IF((Q67+AB68)&lt;E$10,Q67+AB68,E$10),0)</f>
        <v>#NAME?</v>
      </c>
      <c t="str" s="89" r="AO68">
        <f>IF(R67&gt;0,IF((R67+AC68)&lt;F$10,R67+AC68,F$10),0)</f>
        <v>#NAME?</v>
      </c>
      <c t="str" s="89" r="AP68">
        <f>IF(S67&gt;0,IF((S67+AD68)&lt;G$10,S67+AD68,G$10),0)</f>
        <v>#NAME?</v>
      </c>
      <c t="str" s="89" r="AQ68">
        <f>IF(T67&gt;0,IF((T67+AE68)&lt;H$10,T67+AE68,H$10),0)</f>
        <v>#NAME?</v>
      </c>
      <c t="str" s="89" r="AR68">
        <f>IF(U67&gt;0,IF((U67+AF68)&lt;I$10,U67+AF68,I$10),0)</f>
        <v>#NAME?</v>
      </c>
      <c t="str" s="89" r="AS68">
        <f>IF(V67&gt;0,IF((V67+AG68)&lt;J$10,V67+AG68,J$10),0)</f>
        <v> -  </v>
      </c>
      <c t="str" s="89" r="AT68">
        <f>IF(W67&gt;0,IF((W67+AH68)&lt;K$10,W67+AH68,K$10),0)</f>
        <v> -  </v>
      </c>
      <c t="str" s="89" r="AU68">
        <f>IF(X67&gt;0,IF((X67+AI68)&lt;L$10,X67+AI68,L$10),0)</f>
        <v> -  </v>
      </c>
      <c t="str" s="89" r="AV68">
        <f>IF(Y67&gt;0,IF((Y67+AJ68)&lt;M$10,Y67+AJ68,M$10),0)</f>
        <v> -  </v>
      </c>
      <c t="str" s="89" r="AW68">
        <f>IF(Z67&gt;0,IF((Z67+AK68)&lt;N$10,Z67+AK68,N$10),0)</f>
        <v> -  </v>
      </c>
      <c t="str" s="89" r="AX68">
        <f>SUM(AN68:AW68)</f>
        <v>#NAME?</v>
      </c>
      <c s="89" r="AY68"/>
      <c t="str" s="91" r="AZ68">
        <f>IF(NOT(snowball),0,IF(Q67&lt;=0,0,IF(AN68+$C68&gt;Q67+AB68,Q67+AB68-AN68,$C68)))</f>
        <v>#NAME?</v>
      </c>
      <c t="str" s="89" r="BA68">
        <f>IF(NOT(snowball),0,IF(R67&lt;=0,0,IF($C68&lt;=SUM($AZ68:AZ68),0,IF(AO68+$C68-SUM($AZ68:AZ68)&gt;R67+AC68,R67+AC68-AO68,$C68-SUM($AZ68:AZ68)))))</f>
        <v>#NAME?</v>
      </c>
      <c t="str" s="89" r="BB68">
        <f>IF(NOT(snowball),0,IF(S67&lt;=0,0,IF($C68&lt;=SUM($AZ68:BA68),0,IF(AP68+$C68-SUM($AZ68:BA68)&gt;S67+AD68,S67+AD68-AP68,$C68-SUM($AZ68:BA68)))))</f>
        <v>#NAME?</v>
      </c>
      <c t="str" s="89" r="BC68">
        <f>IF(NOT(snowball),0,IF(T67&lt;=0,0,IF($C68&lt;=SUM($AZ68:BB68),0,IF(AQ68+$C68-SUM($AZ68:BB68)&gt;T67+AE68,T67+AE68-AQ68,$C68-SUM($AZ68:BB68)))))</f>
        <v>#NAME?</v>
      </c>
      <c t="str" s="89" r="BD68">
        <f>IF(NOT(snowball),0,IF(U67&lt;=0,0,IF($C68&lt;=SUM($AZ68:BC68),0,IF(AR68+$C68-SUM($AZ68:BC68)&gt;U67+AF68,U67+AF68-AR68,$C68-SUM($AZ68:BC68)))))</f>
        <v>#NAME?</v>
      </c>
      <c t="str" s="89" r="BE68">
        <f>IF(NOT(snowball),0,IF(V67&lt;=0,0,IF($C68&lt;=SUM($AZ68:BD68),0,IF(AS68+$C68-SUM($AZ68:BD68)&gt;V67+AG68,V67+AG68-AS68,$C68-SUM($AZ68:BD68)))))</f>
        <v>#NAME?</v>
      </c>
      <c t="str" s="89" r="BF68">
        <f>IF(NOT(snowball),0,IF(W67&lt;=0,0,IF($C68&lt;=SUM($AZ68:BE68),0,IF(AT68+$C68-SUM($AZ68:BE68)&gt;W67+AH68,W67+AH68-AT68,$C68-SUM($AZ68:BE68)))))</f>
        <v>#NAME?</v>
      </c>
      <c t="str" s="89" r="BG68">
        <f>IF(NOT(snowball),0,IF(X67&lt;=0,0,IF($C68&lt;=SUM($AZ68:BF68),0,IF(AU68+$C68-SUM($AZ68:BF68)&gt;X67+AI68,X67+AI68-AU68,$C68-SUM($AZ68:BF68)))))</f>
        <v>#NAME?</v>
      </c>
      <c t="str" s="89" r="BH68">
        <f>IF(NOT(snowball),0,IF(Y67&lt;=0,0,IF($C68&lt;=SUM($AZ68:BG68),0,IF(AV68+$C68-SUM($AZ68:BG68)&gt;Y67+AJ68,Y67+AJ68-AV68,$C68-SUM($AZ68:BG68)))))</f>
        <v>#NAME?</v>
      </c>
      <c t="str" s="89" r="BI68">
        <f>IF(NOT(snowball),0,IF(Z67&lt;=0,0,IF($C68&lt;=SUM($AZ68:BH68),0,IF(AW68+$C68-SUM($AZ68:BH68)&gt;Z67+AK68,Z67+AK68-AW68,$C68-SUM($AZ68:BH68)))))</f>
        <v>#NAME?</v>
      </c>
    </row>
    <row customHeight="1" r="69" ht="10.5">
      <c t="str" s="85" r="A69">
        <f>IF(SUM(Q68:Z68)&lt;=0,"",A68+1)</f>
        <v>#NAME?</v>
      </c>
      <c t="str" s="86" r="B69">
        <f>IF(A69="",NA(),DATE(YEAR(B68),MONTH(B68)+1,1))</f>
        <v>#NAME?</v>
      </c>
      <c t="str" s="87" r="C69">
        <f>IF(A69="","",IF(snowball,IF(($E$5-AX69)&lt;0,0,$E$5-AX69),"n/a")+D69)</f>
        <v>#NAME?</v>
      </c>
      <c s="88" r="D69"/>
      <c t="str" s="89" r="E69">
        <f>AN69+AZ69</f>
        <v>#NAME?</v>
      </c>
      <c t="str" s="89" r="F69">
        <f>AO69+BA69</f>
        <v>#NAME?</v>
      </c>
      <c t="str" s="89" r="G69">
        <f>AP69+BB69</f>
        <v>#NAME?</v>
      </c>
      <c t="str" s="89" r="H69">
        <f>AQ69+BC69</f>
        <v>#NAME?</v>
      </c>
      <c t="str" s="89" r="I69">
        <f>AR69+BD69</f>
        <v>#NAME?</v>
      </c>
      <c t="str" s="89" r="J69">
        <f>AS69+BE69</f>
        <v>#NAME?</v>
      </c>
      <c t="str" s="89" r="K69">
        <f>AT69+BF69</f>
        <v>#NAME?</v>
      </c>
      <c t="str" s="89" r="L69">
        <f>AU69+BG69</f>
        <v>#NAME?</v>
      </c>
      <c t="str" s="89" r="M69">
        <f>AV69+BH69</f>
        <v>#NAME?</v>
      </c>
      <c t="str" s="89" r="N69">
        <f>AW69+BI69</f>
        <v>#NAME?</v>
      </c>
      <c s="90" r="O69"/>
      <c t="str" s="89" r="P69">
        <f>SUM(Q69:Z69)</f>
        <v>#NAME?</v>
      </c>
      <c t="str" s="89" r="Q69">
        <f>IF(E$8=0,0,ROUND(Q68-(E69-AB69),2))</f>
        <v>#NAME?</v>
      </c>
      <c t="str" s="89" r="R69">
        <f>IF(F$8=0,0,ROUND(R68-(F69-AC69),2))</f>
        <v>#NAME?</v>
      </c>
      <c t="str" s="89" r="S69">
        <f>IF(G$8=0,0,ROUND(S68-(G69-AD69),2))</f>
        <v>#NAME?</v>
      </c>
      <c t="str" s="89" r="T69">
        <f>IF(H$8=0,0,ROUND(T68-(H69-AE69),2))</f>
        <v>#NAME?</v>
      </c>
      <c t="str" s="89" r="U69">
        <f>IF(I$8=0,0,ROUND(U68-(I69-AF69),2))</f>
        <v>#NAME?</v>
      </c>
      <c t="str" s="89" r="V69">
        <f>IF(J$8=0,0,ROUND(V68-(J69-AG69),2))</f>
        <v> -  </v>
      </c>
      <c t="str" s="89" r="W69">
        <f>IF(K$8=0,0,ROUND(W68-(K69-AH69),2))</f>
        <v> -  </v>
      </c>
      <c t="str" s="89" r="X69">
        <f>IF(L$8=0,0,ROUND(X68-(L69-AI69),2))</f>
        <v> -  </v>
      </c>
      <c t="str" s="89" r="Y69">
        <f>IF(M$8=0,0,ROUND(Y68-(M69-AJ69),2))</f>
        <v> -  </v>
      </c>
      <c t="str" s="89" r="Z69">
        <f>IF(N$8=0,0,ROUND(Z68-(N69-AK69),2))</f>
        <v> -  </v>
      </c>
      <c s="92" r="AA69"/>
      <c t="str" s="89" r="AB69">
        <f>ROUND(Q68*E$9/12,2)</f>
        <v>#NAME?</v>
      </c>
      <c t="str" s="89" r="AC69">
        <f>ROUND(R68*F$9/12,2)</f>
        <v>#NAME?</v>
      </c>
      <c t="str" s="89" r="AD69">
        <f>ROUND(S68*G$9/12,2)</f>
        <v>#NAME?</v>
      </c>
      <c t="str" s="89" r="AE69">
        <f>ROUND(T68*H$9/12,2)</f>
        <v>#NAME?</v>
      </c>
      <c t="str" s="89" r="AF69">
        <f>ROUND(U68*I$9/12,2)</f>
        <v>#NAME?</v>
      </c>
      <c t="str" s="89" r="AG69">
        <f>ROUND(V68*J$9/12,2)</f>
        <v> -  </v>
      </c>
      <c t="str" s="89" r="AH69">
        <f>ROUND(W68*K$9/12,2)</f>
        <v> -  </v>
      </c>
      <c t="str" s="89" r="AI69">
        <f>ROUND(X68*L$9/12,2)</f>
        <v> -  </v>
      </c>
      <c t="str" s="89" r="AJ69">
        <f>ROUND(Y68*M$9/12,2)</f>
        <v> -  </v>
      </c>
      <c t="str" s="89" r="AK69">
        <f>ROUND(Z68*N$9/12,2)</f>
        <v> -  </v>
      </c>
      <c t="str" s="89" r="AL69">
        <f>SUM(AB69:AK69)</f>
        <v>#NAME?</v>
      </c>
      <c s="93" r="AM69"/>
      <c t="str" s="89" r="AN69">
        <f>IF(Q68&gt;0,IF((Q68+AB69)&lt;E$10,Q68+AB69,E$10),0)</f>
        <v>#NAME?</v>
      </c>
      <c t="str" s="89" r="AO69">
        <f>IF(R68&gt;0,IF((R68+AC69)&lt;F$10,R68+AC69,F$10),0)</f>
        <v>#NAME?</v>
      </c>
      <c t="str" s="89" r="AP69">
        <f>IF(S68&gt;0,IF((S68+AD69)&lt;G$10,S68+AD69,G$10),0)</f>
        <v>#NAME?</v>
      </c>
      <c t="str" s="89" r="AQ69">
        <f>IF(T68&gt;0,IF((T68+AE69)&lt;H$10,T68+AE69,H$10),0)</f>
        <v>#NAME?</v>
      </c>
      <c t="str" s="89" r="AR69">
        <f>IF(U68&gt;0,IF((U68+AF69)&lt;I$10,U68+AF69,I$10),0)</f>
        <v>#NAME?</v>
      </c>
      <c t="str" s="89" r="AS69">
        <f>IF(V68&gt;0,IF((V68+AG69)&lt;J$10,V68+AG69,J$10),0)</f>
        <v> -  </v>
      </c>
      <c t="str" s="89" r="AT69">
        <f>IF(W68&gt;0,IF((W68+AH69)&lt;K$10,W68+AH69,K$10),0)</f>
        <v> -  </v>
      </c>
      <c t="str" s="89" r="AU69">
        <f>IF(X68&gt;0,IF((X68+AI69)&lt;L$10,X68+AI69,L$10),0)</f>
        <v> -  </v>
      </c>
      <c t="str" s="89" r="AV69">
        <f>IF(Y68&gt;0,IF((Y68+AJ69)&lt;M$10,Y68+AJ69,M$10),0)</f>
        <v> -  </v>
      </c>
      <c t="str" s="89" r="AW69">
        <f>IF(Z68&gt;0,IF((Z68+AK69)&lt;N$10,Z68+AK69,N$10),0)</f>
        <v> -  </v>
      </c>
      <c t="str" s="89" r="AX69">
        <f>SUM(AN69:AW69)</f>
        <v>#NAME?</v>
      </c>
      <c s="89" r="AY69"/>
      <c t="str" s="91" r="AZ69">
        <f>IF(NOT(snowball),0,IF(Q68&lt;=0,0,IF(AN69+$C69&gt;Q68+AB69,Q68+AB69-AN69,$C69)))</f>
        <v>#NAME?</v>
      </c>
      <c t="str" s="89" r="BA69">
        <f>IF(NOT(snowball),0,IF(R68&lt;=0,0,IF($C69&lt;=SUM($AZ69:AZ69),0,IF(AO69+$C69-SUM($AZ69:AZ69)&gt;R68+AC69,R68+AC69-AO69,$C69-SUM($AZ69:AZ69)))))</f>
        <v>#NAME?</v>
      </c>
      <c t="str" s="89" r="BB69">
        <f>IF(NOT(snowball),0,IF(S68&lt;=0,0,IF($C69&lt;=SUM($AZ69:BA69),0,IF(AP69+$C69-SUM($AZ69:BA69)&gt;S68+AD69,S68+AD69-AP69,$C69-SUM($AZ69:BA69)))))</f>
        <v>#NAME?</v>
      </c>
      <c t="str" s="89" r="BC69">
        <f>IF(NOT(snowball),0,IF(T68&lt;=0,0,IF($C69&lt;=SUM($AZ69:BB69),0,IF(AQ69+$C69-SUM($AZ69:BB69)&gt;T68+AE69,T68+AE69-AQ69,$C69-SUM($AZ69:BB69)))))</f>
        <v>#NAME?</v>
      </c>
      <c t="str" s="89" r="BD69">
        <f>IF(NOT(snowball),0,IF(U68&lt;=0,0,IF($C69&lt;=SUM($AZ69:BC69),0,IF(AR69+$C69-SUM($AZ69:BC69)&gt;U68+AF69,U68+AF69-AR69,$C69-SUM($AZ69:BC69)))))</f>
        <v>#NAME?</v>
      </c>
      <c t="str" s="89" r="BE69">
        <f>IF(NOT(snowball),0,IF(V68&lt;=0,0,IF($C69&lt;=SUM($AZ69:BD69),0,IF(AS69+$C69-SUM($AZ69:BD69)&gt;V68+AG69,V68+AG69-AS69,$C69-SUM($AZ69:BD69)))))</f>
        <v>#NAME?</v>
      </c>
      <c t="str" s="89" r="BF69">
        <f>IF(NOT(snowball),0,IF(W68&lt;=0,0,IF($C69&lt;=SUM($AZ69:BE69),0,IF(AT69+$C69-SUM($AZ69:BE69)&gt;W68+AH69,W68+AH69-AT69,$C69-SUM($AZ69:BE69)))))</f>
        <v>#NAME?</v>
      </c>
      <c t="str" s="89" r="BG69">
        <f>IF(NOT(snowball),0,IF(X68&lt;=0,0,IF($C69&lt;=SUM($AZ69:BF69),0,IF(AU69+$C69-SUM($AZ69:BF69)&gt;X68+AI69,X68+AI69-AU69,$C69-SUM($AZ69:BF69)))))</f>
        <v>#NAME?</v>
      </c>
      <c t="str" s="89" r="BH69">
        <f>IF(NOT(snowball),0,IF(Y68&lt;=0,0,IF($C69&lt;=SUM($AZ69:BG69),0,IF(AV69+$C69-SUM($AZ69:BG69)&gt;Y68+AJ69,Y68+AJ69-AV69,$C69-SUM($AZ69:BG69)))))</f>
        <v>#NAME?</v>
      </c>
      <c t="str" s="89" r="BI69">
        <f>IF(NOT(snowball),0,IF(Z68&lt;=0,0,IF($C69&lt;=SUM($AZ69:BH69),0,IF(AW69+$C69-SUM($AZ69:BH69)&gt;Z68+AK69,Z68+AK69-AW69,$C69-SUM($AZ69:BH69)))))</f>
        <v>#NAME?</v>
      </c>
    </row>
    <row customHeight="1" r="70" ht="10.5">
      <c t="str" s="85" r="A70">
        <f>IF(SUM(Q69:Z69)&lt;=0,"",A69+1)</f>
        <v>#NAME?</v>
      </c>
      <c t="str" s="86" r="B70">
        <f>IF(A70="",NA(),DATE(YEAR(B69),MONTH(B69)+1,1))</f>
        <v>#NAME?</v>
      </c>
      <c t="str" s="87" r="C70">
        <f>IF(A70="","",IF(snowball,IF(($E$5-AX70)&lt;0,0,$E$5-AX70),"n/a")+D70)</f>
        <v>#NAME?</v>
      </c>
      <c s="88" r="D70"/>
      <c t="str" s="89" r="E70">
        <f>AN70+AZ70</f>
        <v>#NAME?</v>
      </c>
      <c t="str" s="89" r="F70">
        <f>AO70+BA70</f>
        <v>#NAME?</v>
      </c>
      <c t="str" s="89" r="G70">
        <f>AP70+BB70</f>
        <v>#NAME?</v>
      </c>
      <c t="str" s="89" r="H70">
        <f>AQ70+BC70</f>
        <v>#NAME?</v>
      </c>
      <c t="str" s="89" r="I70">
        <f>AR70+BD70</f>
        <v>#NAME?</v>
      </c>
      <c t="str" s="89" r="J70">
        <f>AS70+BE70</f>
        <v>#NAME?</v>
      </c>
      <c t="str" s="89" r="K70">
        <f>AT70+BF70</f>
        <v>#NAME?</v>
      </c>
      <c t="str" s="89" r="L70">
        <f>AU70+BG70</f>
        <v>#NAME?</v>
      </c>
      <c t="str" s="89" r="M70">
        <f>AV70+BH70</f>
        <v>#NAME?</v>
      </c>
      <c t="str" s="89" r="N70">
        <f>AW70+BI70</f>
        <v>#NAME?</v>
      </c>
      <c s="90" r="O70"/>
      <c t="str" s="89" r="P70">
        <f>SUM(Q70:Z70)</f>
        <v>#NAME?</v>
      </c>
      <c t="str" s="89" r="Q70">
        <f>IF(E$8=0,0,ROUND(Q69-(E70-AB70),2))</f>
        <v>#NAME?</v>
      </c>
      <c t="str" s="89" r="R70">
        <f>IF(F$8=0,0,ROUND(R69-(F70-AC70),2))</f>
        <v>#NAME?</v>
      </c>
      <c t="str" s="89" r="S70">
        <f>IF(G$8=0,0,ROUND(S69-(G70-AD70),2))</f>
        <v>#NAME?</v>
      </c>
      <c t="str" s="89" r="T70">
        <f>IF(H$8=0,0,ROUND(T69-(H70-AE70),2))</f>
        <v>#NAME?</v>
      </c>
      <c t="str" s="89" r="U70">
        <f>IF(I$8=0,0,ROUND(U69-(I70-AF70),2))</f>
        <v>#NAME?</v>
      </c>
      <c t="str" s="89" r="V70">
        <f>IF(J$8=0,0,ROUND(V69-(J70-AG70),2))</f>
        <v> -  </v>
      </c>
      <c t="str" s="89" r="W70">
        <f>IF(K$8=0,0,ROUND(W69-(K70-AH70),2))</f>
        <v> -  </v>
      </c>
      <c t="str" s="89" r="X70">
        <f>IF(L$8=0,0,ROUND(X69-(L70-AI70),2))</f>
        <v> -  </v>
      </c>
      <c t="str" s="89" r="Y70">
        <f>IF(M$8=0,0,ROUND(Y69-(M70-AJ70),2))</f>
        <v> -  </v>
      </c>
      <c t="str" s="89" r="Z70">
        <f>IF(N$8=0,0,ROUND(Z69-(N70-AK70),2))</f>
        <v> -  </v>
      </c>
      <c s="92" r="AA70"/>
      <c t="str" s="89" r="AB70">
        <f>ROUND(Q69*E$9/12,2)</f>
        <v>#NAME?</v>
      </c>
      <c t="str" s="89" r="AC70">
        <f>ROUND(R69*F$9/12,2)</f>
        <v>#NAME?</v>
      </c>
      <c t="str" s="89" r="AD70">
        <f>ROUND(S69*G$9/12,2)</f>
        <v>#NAME?</v>
      </c>
      <c t="str" s="89" r="AE70">
        <f>ROUND(T69*H$9/12,2)</f>
        <v>#NAME?</v>
      </c>
      <c t="str" s="89" r="AF70">
        <f>ROUND(U69*I$9/12,2)</f>
        <v>#NAME?</v>
      </c>
      <c t="str" s="89" r="AG70">
        <f>ROUND(V69*J$9/12,2)</f>
        <v> -  </v>
      </c>
      <c t="str" s="89" r="AH70">
        <f>ROUND(W69*K$9/12,2)</f>
        <v> -  </v>
      </c>
      <c t="str" s="89" r="AI70">
        <f>ROUND(X69*L$9/12,2)</f>
        <v> -  </v>
      </c>
      <c t="str" s="89" r="AJ70">
        <f>ROUND(Y69*M$9/12,2)</f>
        <v> -  </v>
      </c>
      <c t="str" s="89" r="AK70">
        <f>ROUND(Z69*N$9/12,2)</f>
        <v> -  </v>
      </c>
      <c t="str" s="89" r="AL70">
        <f>SUM(AB70:AK70)</f>
        <v>#NAME?</v>
      </c>
      <c s="93" r="AM70"/>
      <c t="str" s="89" r="AN70">
        <f>IF(Q69&gt;0,IF((Q69+AB70)&lt;E$10,Q69+AB70,E$10),0)</f>
        <v>#NAME?</v>
      </c>
      <c t="str" s="89" r="AO70">
        <f>IF(R69&gt;0,IF((R69+AC70)&lt;F$10,R69+AC70,F$10),0)</f>
        <v>#NAME?</v>
      </c>
      <c t="str" s="89" r="AP70">
        <f>IF(S69&gt;0,IF((S69+AD70)&lt;G$10,S69+AD70,G$10),0)</f>
        <v>#NAME?</v>
      </c>
      <c t="str" s="89" r="AQ70">
        <f>IF(T69&gt;0,IF((T69+AE70)&lt;H$10,T69+AE70,H$10),0)</f>
        <v>#NAME?</v>
      </c>
      <c t="str" s="89" r="AR70">
        <f>IF(U69&gt;0,IF((U69+AF70)&lt;I$10,U69+AF70,I$10),0)</f>
        <v>#NAME?</v>
      </c>
      <c t="str" s="89" r="AS70">
        <f>IF(V69&gt;0,IF((V69+AG70)&lt;J$10,V69+AG70,J$10),0)</f>
        <v> -  </v>
      </c>
      <c t="str" s="89" r="AT70">
        <f>IF(W69&gt;0,IF((W69+AH70)&lt;K$10,W69+AH70,K$10),0)</f>
        <v> -  </v>
      </c>
      <c t="str" s="89" r="AU70">
        <f>IF(X69&gt;0,IF((X69+AI70)&lt;L$10,X69+AI70,L$10),0)</f>
        <v> -  </v>
      </c>
      <c t="str" s="89" r="AV70">
        <f>IF(Y69&gt;0,IF((Y69+AJ70)&lt;M$10,Y69+AJ70,M$10),0)</f>
        <v> -  </v>
      </c>
      <c t="str" s="89" r="AW70">
        <f>IF(Z69&gt;0,IF((Z69+AK70)&lt;N$10,Z69+AK70,N$10),0)</f>
        <v> -  </v>
      </c>
      <c t="str" s="89" r="AX70">
        <f>SUM(AN70:AW70)</f>
        <v>#NAME?</v>
      </c>
      <c s="89" r="AY70"/>
      <c t="str" s="91" r="AZ70">
        <f>IF(NOT(snowball),0,IF(Q69&lt;=0,0,IF(AN70+$C70&gt;Q69+AB70,Q69+AB70-AN70,$C70)))</f>
        <v>#NAME?</v>
      </c>
      <c t="str" s="89" r="BA70">
        <f>IF(NOT(snowball),0,IF(R69&lt;=0,0,IF($C70&lt;=SUM($AZ70:AZ70),0,IF(AO70+$C70-SUM($AZ70:AZ70)&gt;R69+AC70,R69+AC70-AO70,$C70-SUM($AZ70:AZ70)))))</f>
        <v>#NAME?</v>
      </c>
      <c t="str" s="89" r="BB70">
        <f>IF(NOT(snowball),0,IF(S69&lt;=0,0,IF($C70&lt;=SUM($AZ70:BA70),0,IF(AP70+$C70-SUM($AZ70:BA70)&gt;S69+AD70,S69+AD70-AP70,$C70-SUM($AZ70:BA70)))))</f>
        <v>#NAME?</v>
      </c>
      <c t="str" s="89" r="BC70">
        <f>IF(NOT(snowball),0,IF(T69&lt;=0,0,IF($C70&lt;=SUM($AZ70:BB70),0,IF(AQ70+$C70-SUM($AZ70:BB70)&gt;T69+AE70,T69+AE70-AQ70,$C70-SUM($AZ70:BB70)))))</f>
        <v>#NAME?</v>
      </c>
      <c t="str" s="89" r="BD70">
        <f>IF(NOT(snowball),0,IF(U69&lt;=0,0,IF($C70&lt;=SUM($AZ70:BC70),0,IF(AR70+$C70-SUM($AZ70:BC70)&gt;U69+AF70,U69+AF70-AR70,$C70-SUM($AZ70:BC70)))))</f>
        <v>#NAME?</v>
      </c>
      <c t="str" s="89" r="BE70">
        <f>IF(NOT(snowball),0,IF(V69&lt;=0,0,IF($C70&lt;=SUM($AZ70:BD70),0,IF(AS70+$C70-SUM($AZ70:BD70)&gt;V69+AG70,V69+AG70-AS70,$C70-SUM($AZ70:BD70)))))</f>
        <v>#NAME?</v>
      </c>
      <c t="str" s="89" r="BF70">
        <f>IF(NOT(snowball),0,IF(W69&lt;=0,0,IF($C70&lt;=SUM($AZ70:BE70),0,IF(AT70+$C70-SUM($AZ70:BE70)&gt;W69+AH70,W69+AH70-AT70,$C70-SUM($AZ70:BE70)))))</f>
        <v>#NAME?</v>
      </c>
      <c t="str" s="89" r="BG70">
        <f>IF(NOT(snowball),0,IF(X69&lt;=0,0,IF($C70&lt;=SUM($AZ70:BF70),0,IF(AU70+$C70-SUM($AZ70:BF70)&gt;X69+AI70,X69+AI70-AU70,$C70-SUM($AZ70:BF70)))))</f>
        <v>#NAME?</v>
      </c>
      <c t="str" s="89" r="BH70">
        <f>IF(NOT(snowball),0,IF(Y69&lt;=0,0,IF($C70&lt;=SUM($AZ70:BG70),0,IF(AV70+$C70-SUM($AZ70:BG70)&gt;Y69+AJ70,Y69+AJ70-AV70,$C70-SUM($AZ70:BG70)))))</f>
        <v>#NAME?</v>
      </c>
      <c t="str" s="89" r="BI70">
        <f>IF(NOT(snowball),0,IF(Z69&lt;=0,0,IF($C70&lt;=SUM($AZ70:BH70),0,IF(AW70+$C70-SUM($AZ70:BH70)&gt;Z69+AK70,Z69+AK70-AW70,$C70-SUM($AZ70:BH70)))))</f>
        <v>#NAME?</v>
      </c>
    </row>
    <row customHeight="1" r="71" ht="10.5">
      <c t="str" s="85" r="A71">
        <f>IF(SUM(Q70:Z70)&lt;=0,"",A70+1)</f>
        <v>#NAME?</v>
      </c>
      <c t="str" s="86" r="B71">
        <f>IF(A71="",NA(),DATE(YEAR(B70),MONTH(B70)+1,1))</f>
        <v>#NAME?</v>
      </c>
      <c t="str" s="87" r="C71">
        <f>IF(A71="","",IF(snowball,IF(($E$5-AX71)&lt;0,0,$E$5-AX71),"n/a")+D71)</f>
        <v>#NAME?</v>
      </c>
      <c s="88" r="D71"/>
      <c t="str" s="89" r="E71">
        <f>AN71+AZ71</f>
        <v>#NAME?</v>
      </c>
      <c t="str" s="89" r="F71">
        <f>AO71+BA71</f>
        <v>#NAME?</v>
      </c>
      <c t="str" s="89" r="G71">
        <f>AP71+BB71</f>
        <v>#NAME?</v>
      </c>
      <c t="str" s="89" r="H71">
        <f>AQ71+BC71</f>
        <v>#NAME?</v>
      </c>
      <c t="str" s="89" r="I71">
        <f>AR71+BD71</f>
        <v>#NAME?</v>
      </c>
      <c t="str" s="89" r="J71">
        <f>AS71+BE71</f>
        <v>#NAME?</v>
      </c>
      <c t="str" s="89" r="K71">
        <f>AT71+BF71</f>
        <v>#NAME?</v>
      </c>
      <c t="str" s="89" r="L71">
        <f>AU71+BG71</f>
        <v>#NAME?</v>
      </c>
      <c t="str" s="89" r="M71">
        <f>AV71+BH71</f>
        <v>#NAME?</v>
      </c>
      <c t="str" s="89" r="N71">
        <f>AW71+BI71</f>
        <v>#NAME?</v>
      </c>
      <c s="90" r="O71"/>
      <c t="str" s="89" r="P71">
        <f>SUM(Q71:Z71)</f>
        <v>#NAME?</v>
      </c>
      <c t="str" s="89" r="Q71">
        <f>IF(E$8=0,0,ROUND(Q70-(E71-AB71),2))</f>
        <v>#NAME?</v>
      </c>
      <c t="str" s="89" r="R71">
        <f>IF(F$8=0,0,ROUND(R70-(F71-AC71),2))</f>
        <v>#NAME?</v>
      </c>
      <c t="str" s="89" r="S71">
        <f>IF(G$8=0,0,ROUND(S70-(G71-AD71),2))</f>
        <v>#NAME?</v>
      </c>
      <c t="str" s="89" r="T71">
        <f>IF(H$8=0,0,ROUND(T70-(H71-AE71),2))</f>
        <v>#NAME?</v>
      </c>
      <c t="str" s="89" r="U71">
        <f>IF(I$8=0,0,ROUND(U70-(I71-AF71),2))</f>
        <v>#NAME?</v>
      </c>
      <c t="str" s="89" r="V71">
        <f>IF(J$8=0,0,ROUND(V70-(J71-AG71),2))</f>
        <v> -  </v>
      </c>
      <c t="str" s="89" r="W71">
        <f>IF(K$8=0,0,ROUND(W70-(K71-AH71),2))</f>
        <v> -  </v>
      </c>
      <c t="str" s="89" r="X71">
        <f>IF(L$8=0,0,ROUND(X70-(L71-AI71),2))</f>
        <v> -  </v>
      </c>
      <c t="str" s="89" r="Y71">
        <f>IF(M$8=0,0,ROUND(Y70-(M71-AJ71),2))</f>
        <v> -  </v>
      </c>
      <c t="str" s="89" r="Z71">
        <f>IF(N$8=0,0,ROUND(Z70-(N71-AK71),2))</f>
        <v> -  </v>
      </c>
      <c s="92" r="AA71"/>
      <c t="str" s="89" r="AB71">
        <f>ROUND(Q70*E$9/12,2)</f>
        <v>#NAME?</v>
      </c>
      <c t="str" s="89" r="AC71">
        <f>ROUND(R70*F$9/12,2)</f>
        <v>#NAME?</v>
      </c>
      <c t="str" s="89" r="AD71">
        <f>ROUND(S70*G$9/12,2)</f>
        <v>#NAME?</v>
      </c>
      <c t="str" s="89" r="AE71">
        <f>ROUND(T70*H$9/12,2)</f>
        <v>#NAME?</v>
      </c>
      <c t="str" s="89" r="AF71">
        <f>ROUND(U70*I$9/12,2)</f>
        <v>#NAME?</v>
      </c>
      <c t="str" s="89" r="AG71">
        <f>ROUND(V70*J$9/12,2)</f>
        <v> -  </v>
      </c>
      <c t="str" s="89" r="AH71">
        <f>ROUND(W70*K$9/12,2)</f>
        <v> -  </v>
      </c>
      <c t="str" s="89" r="AI71">
        <f>ROUND(X70*L$9/12,2)</f>
        <v> -  </v>
      </c>
      <c t="str" s="89" r="AJ71">
        <f>ROUND(Y70*M$9/12,2)</f>
        <v> -  </v>
      </c>
      <c t="str" s="89" r="AK71">
        <f>ROUND(Z70*N$9/12,2)</f>
        <v> -  </v>
      </c>
      <c t="str" s="89" r="AL71">
        <f>SUM(AB71:AK71)</f>
        <v>#NAME?</v>
      </c>
      <c s="93" r="AM71"/>
      <c t="str" s="89" r="AN71">
        <f>IF(Q70&gt;0,IF((Q70+AB71)&lt;E$10,Q70+AB71,E$10),0)</f>
        <v>#NAME?</v>
      </c>
      <c t="str" s="89" r="AO71">
        <f>IF(R70&gt;0,IF((R70+AC71)&lt;F$10,R70+AC71,F$10),0)</f>
        <v>#NAME?</v>
      </c>
      <c t="str" s="89" r="AP71">
        <f>IF(S70&gt;0,IF((S70+AD71)&lt;G$10,S70+AD71,G$10),0)</f>
        <v>#NAME?</v>
      </c>
      <c t="str" s="89" r="AQ71">
        <f>IF(T70&gt;0,IF((T70+AE71)&lt;H$10,T70+AE71,H$10),0)</f>
        <v>#NAME?</v>
      </c>
      <c t="str" s="89" r="AR71">
        <f>IF(U70&gt;0,IF((U70+AF71)&lt;I$10,U70+AF71,I$10),0)</f>
        <v>#NAME?</v>
      </c>
      <c t="str" s="89" r="AS71">
        <f>IF(V70&gt;0,IF((V70+AG71)&lt;J$10,V70+AG71,J$10),0)</f>
        <v> -  </v>
      </c>
      <c t="str" s="89" r="AT71">
        <f>IF(W70&gt;0,IF((W70+AH71)&lt;K$10,W70+AH71,K$10),0)</f>
        <v> -  </v>
      </c>
      <c t="str" s="89" r="AU71">
        <f>IF(X70&gt;0,IF((X70+AI71)&lt;L$10,X70+AI71,L$10),0)</f>
        <v> -  </v>
      </c>
      <c t="str" s="89" r="AV71">
        <f>IF(Y70&gt;0,IF((Y70+AJ71)&lt;M$10,Y70+AJ71,M$10),0)</f>
        <v> -  </v>
      </c>
      <c t="str" s="89" r="AW71">
        <f>IF(Z70&gt;0,IF((Z70+AK71)&lt;N$10,Z70+AK71,N$10),0)</f>
        <v> -  </v>
      </c>
      <c t="str" s="89" r="AX71">
        <f>SUM(AN71:AW71)</f>
        <v>#NAME?</v>
      </c>
      <c s="89" r="AY71"/>
      <c t="str" s="91" r="AZ71">
        <f>IF(NOT(snowball),0,IF(Q70&lt;=0,0,IF(AN71+$C71&gt;Q70+AB71,Q70+AB71-AN71,$C71)))</f>
        <v>#NAME?</v>
      </c>
      <c t="str" s="89" r="BA71">
        <f>IF(NOT(snowball),0,IF(R70&lt;=0,0,IF($C71&lt;=SUM($AZ71:AZ71),0,IF(AO71+$C71-SUM($AZ71:AZ71)&gt;R70+AC71,R70+AC71-AO71,$C71-SUM($AZ71:AZ71)))))</f>
        <v>#NAME?</v>
      </c>
      <c t="str" s="89" r="BB71">
        <f>IF(NOT(snowball),0,IF(S70&lt;=0,0,IF($C71&lt;=SUM($AZ71:BA71),0,IF(AP71+$C71-SUM($AZ71:BA71)&gt;S70+AD71,S70+AD71-AP71,$C71-SUM($AZ71:BA71)))))</f>
        <v>#NAME?</v>
      </c>
      <c t="str" s="89" r="BC71">
        <f>IF(NOT(snowball),0,IF(T70&lt;=0,0,IF($C71&lt;=SUM($AZ71:BB71),0,IF(AQ71+$C71-SUM($AZ71:BB71)&gt;T70+AE71,T70+AE71-AQ71,$C71-SUM($AZ71:BB71)))))</f>
        <v>#NAME?</v>
      </c>
      <c t="str" s="89" r="BD71">
        <f>IF(NOT(snowball),0,IF(U70&lt;=0,0,IF($C71&lt;=SUM($AZ71:BC71),0,IF(AR71+$C71-SUM($AZ71:BC71)&gt;U70+AF71,U70+AF71-AR71,$C71-SUM($AZ71:BC71)))))</f>
        <v>#NAME?</v>
      </c>
      <c t="str" s="89" r="BE71">
        <f>IF(NOT(snowball),0,IF(V70&lt;=0,0,IF($C71&lt;=SUM($AZ71:BD71),0,IF(AS71+$C71-SUM($AZ71:BD71)&gt;V70+AG71,V70+AG71-AS71,$C71-SUM($AZ71:BD71)))))</f>
        <v>#NAME?</v>
      </c>
      <c t="str" s="89" r="BF71">
        <f>IF(NOT(snowball),0,IF(W70&lt;=0,0,IF($C71&lt;=SUM($AZ71:BE71),0,IF(AT71+$C71-SUM($AZ71:BE71)&gt;W70+AH71,W70+AH71-AT71,$C71-SUM($AZ71:BE71)))))</f>
        <v>#NAME?</v>
      </c>
      <c t="str" s="89" r="BG71">
        <f>IF(NOT(snowball),0,IF(X70&lt;=0,0,IF($C71&lt;=SUM($AZ71:BF71),0,IF(AU71+$C71-SUM($AZ71:BF71)&gt;X70+AI71,X70+AI71-AU71,$C71-SUM($AZ71:BF71)))))</f>
        <v>#NAME?</v>
      </c>
      <c t="str" s="89" r="BH71">
        <f>IF(NOT(snowball),0,IF(Y70&lt;=0,0,IF($C71&lt;=SUM($AZ71:BG71),0,IF(AV71+$C71-SUM($AZ71:BG71)&gt;Y70+AJ71,Y70+AJ71-AV71,$C71-SUM($AZ71:BG71)))))</f>
        <v>#NAME?</v>
      </c>
      <c t="str" s="89" r="BI71">
        <f>IF(NOT(snowball),0,IF(Z70&lt;=0,0,IF($C71&lt;=SUM($AZ71:BH71),0,IF(AW71+$C71-SUM($AZ71:BH71)&gt;Z70+AK71,Z70+AK71-AW71,$C71-SUM($AZ71:BH71)))))</f>
        <v>#NAME?</v>
      </c>
    </row>
    <row customHeight="1" r="72" ht="10.5">
      <c t="str" s="85" r="A72">
        <f>IF(SUM(Q71:Z71)&lt;=0,"",A71+1)</f>
        <v>#NAME?</v>
      </c>
      <c t="str" s="86" r="B72">
        <f>IF(A72="",NA(),DATE(YEAR(B71),MONTH(B71)+1,1))</f>
        <v>#NAME?</v>
      </c>
      <c t="str" s="87" r="C72">
        <f>IF(A72="","",IF(snowball,IF(($E$5-AX72)&lt;0,0,$E$5-AX72),"n/a")+D72)</f>
        <v>#NAME?</v>
      </c>
      <c s="88" r="D72"/>
      <c t="str" s="89" r="E72">
        <f>AN72+AZ72</f>
        <v>#NAME?</v>
      </c>
      <c t="str" s="89" r="F72">
        <f>AO72+BA72</f>
        <v>#NAME?</v>
      </c>
      <c t="str" s="89" r="G72">
        <f>AP72+BB72</f>
        <v>#NAME?</v>
      </c>
      <c t="str" s="89" r="H72">
        <f>AQ72+BC72</f>
        <v>#NAME?</v>
      </c>
      <c t="str" s="89" r="I72">
        <f>AR72+BD72</f>
        <v>#NAME?</v>
      </c>
      <c t="str" s="89" r="J72">
        <f>AS72+BE72</f>
        <v>#NAME?</v>
      </c>
      <c t="str" s="89" r="K72">
        <f>AT72+BF72</f>
        <v>#NAME?</v>
      </c>
      <c t="str" s="89" r="L72">
        <f>AU72+BG72</f>
        <v>#NAME?</v>
      </c>
      <c t="str" s="89" r="M72">
        <f>AV72+BH72</f>
        <v>#NAME?</v>
      </c>
      <c t="str" s="89" r="N72">
        <f>AW72+BI72</f>
        <v>#NAME?</v>
      </c>
      <c s="90" r="O72"/>
      <c t="str" s="89" r="P72">
        <f>SUM(Q72:Z72)</f>
        <v>#NAME?</v>
      </c>
      <c t="str" s="89" r="Q72">
        <f>IF(E$8=0,0,ROUND(Q71-(E72-AB72),2))</f>
        <v>#NAME?</v>
      </c>
      <c t="str" s="89" r="R72">
        <f>IF(F$8=0,0,ROUND(R71-(F72-AC72),2))</f>
        <v>#NAME?</v>
      </c>
      <c t="str" s="89" r="S72">
        <f>IF(G$8=0,0,ROUND(S71-(G72-AD72),2))</f>
        <v>#NAME?</v>
      </c>
      <c t="str" s="89" r="T72">
        <f>IF(H$8=0,0,ROUND(T71-(H72-AE72),2))</f>
        <v>#NAME?</v>
      </c>
      <c t="str" s="89" r="U72">
        <f>IF(I$8=0,0,ROUND(U71-(I72-AF72),2))</f>
        <v>#NAME?</v>
      </c>
      <c t="str" s="89" r="V72">
        <f>IF(J$8=0,0,ROUND(V71-(J72-AG72),2))</f>
        <v> -  </v>
      </c>
      <c t="str" s="89" r="W72">
        <f>IF(K$8=0,0,ROUND(W71-(K72-AH72),2))</f>
        <v> -  </v>
      </c>
      <c t="str" s="89" r="X72">
        <f>IF(L$8=0,0,ROUND(X71-(L72-AI72),2))</f>
        <v> -  </v>
      </c>
      <c t="str" s="89" r="Y72">
        <f>IF(M$8=0,0,ROUND(Y71-(M72-AJ72),2))</f>
        <v> -  </v>
      </c>
      <c t="str" s="89" r="Z72">
        <f>IF(N$8=0,0,ROUND(Z71-(N72-AK72),2))</f>
        <v> -  </v>
      </c>
      <c s="92" r="AA72"/>
      <c t="str" s="89" r="AB72">
        <f>ROUND(Q71*E$9/12,2)</f>
        <v>#NAME?</v>
      </c>
      <c t="str" s="89" r="AC72">
        <f>ROUND(R71*F$9/12,2)</f>
        <v>#NAME?</v>
      </c>
      <c t="str" s="89" r="AD72">
        <f>ROUND(S71*G$9/12,2)</f>
        <v>#NAME?</v>
      </c>
      <c t="str" s="89" r="AE72">
        <f>ROUND(T71*H$9/12,2)</f>
        <v>#NAME?</v>
      </c>
      <c t="str" s="89" r="AF72">
        <f>ROUND(U71*I$9/12,2)</f>
        <v>#NAME?</v>
      </c>
      <c t="str" s="89" r="AG72">
        <f>ROUND(V71*J$9/12,2)</f>
        <v> -  </v>
      </c>
      <c t="str" s="89" r="AH72">
        <f>ROUND(W71*K$9/12,2)</f>
        <v> -  </v>
      </c>
      <c t="str" s="89" r="AI72">
        <f>ROUND(X71*L$9/12,2)</f>
        <v> -  </v>
      </c>
      <c t="str" s="89" r="AJ72">
        <f>ROUND(Y71*M$9/12,2)</f>
        <v> -  </v>
      </c>
      <c t="str" s="89" r="AK72">
        <f>ROUND(Z71*N$9/12,2)</f>
        <v> -  </v>
      </c>
      <c t="str" s="89" r="AL72">
        <f>SUM(AB72:AK72)</f>
        <v>#NAME?</v>
      </c>
      <c s="93" r="AM72"/>
      <c t="str" s="89" r="AN72">
        <f>IF(Q71&gt;0,IF((Q71+AB72)&lt;E$10,Q71+AB72,E$10),0)</f>
        <v>#NAME?</v>
      </c>
      <c t="str" s="89" r="AO72">
        <f>IF(R71&gt;0,IF((R71+AC72)&lt;F$10,R71+AC72,F$10),0)</f>
        <v>#NAME?</v>
      </c>
      <c t="str" s="89" r="AP72">
        <f>IF(S71&gt;0,IF((S71+AD72)&lt;G$10,S71+AD72,G$10),0)</f>
        <v>#NAME?</v>
      </c>
      <c t="str" s="89" r="AQ72">
        <f>IF(T71&gt;0,IF((T71+AE72)&lt;H$10,T71+AE72,H$10),0)</f>
        <v>#NAME?</v>
      </c>
      <c t="str" s="89" r="AR72">
        <f>IF(U71&gt;0,IF((U71+AF72)&lt;I$10,U71+AF72,I$10),0)</f>
        <v>#NAME?</v>
      </c>
      <c t="str" s="89" r="AS72">
        <f>IF(V71&gt;0,IF((V71+AG72)&lt;J$10,V71+AG72,J$10),0)</f>
        <v> -  </v>
      </c>
      <c t="str" s="89" r="AT72">
        <f>IF(W71&gt;0,IF((W71+AH72)&lt;K$10,W71+AH72,K$10),0)</f>
        <v> -  </v>
      </c>
      <c t="str" s="89" r="AU72">
        <f>IF(X71&gt;0,IF((X71+AI72)&lt;L$10,X71+AI72,L$10),0)</f>
        <v> -  </v>
      </c>
      <c t="str" s="89" r="AV72">
        <f>IF(Y71&gt;0,IF((Y71+AJ72)&lt;M$10,Y71+AJ72,M$10),0)</f>
        <v> -  </v>
      </c>
      <c t="str" s="89" r="AW72">
        <f>IF(Z71&gt;0,IF((Z71+AK72)&lt;N$10,Z71+AK72,N$10),0)</f>
        <v> -  </v>
      </c>
      <c t="str" s="89" r="AX72">
        <f>SUM(AN72:AW72)</f>
        <v>#NAME?</v>
      </c>
      <c s="89" r="AY72"/>
      <c t="str" s="91" r="AZ72">
        <f>IF(NOT(snowball),0,IF(Q71&lt;=0,0,IF(AN72+$C72&gt;Q71+AB72,Q71+AB72-AN72,$C72)))</f>
        <v>#NAME?</v>
      </c>
      <c t="str" s="89" r="BA72">
        <f>IF(NOT(snowball),0,IF(R71&lt;=0,0,IF($C72&lt;=SUM($AZ72:AZ72),0,IF(AO72+$C72-SUM($AZ72:AZ72)&gt;R71+AC72,R71+AC72-AO72,$C72-SUM($AZ72:AZ72)))))</f>
        <v>#NAME?</v>
      </c>
      <c t="str" s="89" r="BB72">
        <f>IF(NOT(snowball),0,IF(S71&lt;=0,0,IF($C72&lt;=SUM($AZ72:BA72),0,IF(AP72+$C72-SUM($AZ72:BA72)&gt;S71+AD72,S71+AD72-AP72,$C72-SUM($AZ72:BA72)))))</f>
        <v>#NAME?</v>
      </c>
      <c t="str" s="89" r="BC72">
        <f>IF(NOT(snowball),0,IF(T71&lt;=0,0,IF($C72&lt;=SUM($AZ72:BB72),0,IF(AQ72+$C72-SUM($AZ72:BB72)&gt;T71+AE72,T71+AE72-AQ72,$C72-SUM($AZ72:BB72)))))</f>
        <v>#NAME?</v>
      </c>
      <c t="str" s="89" r="BD72">
        <f>IF(NOT(snowball),0,IF(U71&lt;=0,0,IF($C72&lt;=SUM($AZ72:BC72),0,IF(AR72+$C72-SUM($AZ72:BC72)&gt;U71+AF72,U71+AF72-AR72,$C72-SUM($AZ72:BC72)))))</f>
        <v>#NAME?</v>
      </c>
      <c t="str" s="89" r="BE72">
        <f>IF(NOT(snowball),0,IF(V71&lt;=0,0,IF($C72&lt;=SUM($AZ72:BD72),0,IF(AS72+$C72-SUM($AZ72:BD72)&gt;V71+AG72,V71+AG72-AS72,$C72-SUM($AZ72:BD72)))))</f>
        <v>#NAME?</v>
      </c>
      <c t="str" s="89" r="BF72">
        <f>IF(NOT(snowball),0,IF(W71&lt;=0,0,IF($C72&lt;=SUM($AZ72:BE72),0,IF(AT72+$C72-SUM($AZ72:BE72)&gt;W71+AH72,W71+AH72-AT72,$C72-SUM($AZ72:BE72)))))</f>
        <v>#NAME?</v>
      </c>
      <c t="str" s="89" r="BG72">
        <f>IF(NOT(snowball),0,IF(X71&lt;=0,0,IF($C72&lt;=SUM($AZ72:BF72),0,IF(AU72+$C72-SUM($AZ72:BF72)&gt;X71+AI72,X71+AI72-AU72,$C72-SUM($AZ72:BF72)))))</f>
        <v>#NAME?</v>
      </c>
      <c t="str" s="89" r="BH72">
        <f>IF(NOT(snowball),0,IF(Y71&lt;=0,0,IF($C72&lt;=SUM($AZ72:BG72),0,IF(AV72+$C72-SUM($AZ72:BG72)&gt;Y71+AJ72,Y71+AJ72-AV72,$C72-SUM($AZ72:BG72)))))</f>
        <v>#NAME?</v>
      </c>
      <c t="str" s="89" r="BI72">
        <f>IF(NOT(snowball),0,IF(Z71&lt;=0,0,IF($C72&lt;=SUM($AZ72:BH72),0,IF(AW72+$C72-SUM($AZ72:BH72)&gt;Z71+AK72,Z71+AK72-AW72,$C72-SUM($AZ72:BH72)))))</f>
        <v>#NAME?</v>
      </c>
    </row>
    <row customHeight="1" r="73" ht="10.5">
      <c t="str" s="85" r="A73">
        <f>IF(SUM(Q72:Z72)&lt;=0,"",A72+1)</f>
        <v>#NAME?</v>
      </c>
      <c t="str" s="86" r="B73">
        <f>IF(A73="",NA(),DATE(YEAR(B72),MONTH(B72)+1,1))</f>
        <v>#NAME?</v>
      </c>
      <c t="str" s="87" r="C73">
        <f>IF(A73="","",IF(snowball,IF(($E$5-AX73)&lt;0,0,$E$5-AX73),"n/a")+D73)</f>
        <v>#NAME?</v>
      </c>
      <c s="88" r="D73"/>
      <c t="str" s="89" r="E73">
        <f>AN73+AZ73</f>
        <v>#NAME?</v>
      </c>
      <c t="str" s="89" r="F73">
        <f>AO73+BA73</f>
        <v>#NAME?</v>
      </c>
      <c t="str" s="89" r="G73">
        <f>AP73+BB73</f>
        <v>#NAME?</v>
      </c>
      <c t="str" s="89" r="H73">
        <f>AQ73+BC73</f>
        <v>#NAME?</v>
      </c>
      <c t="str" s="89" r="I73">
        <f>AR73+BD73</f>
        <v>#NAME?</v>
      </c>
      <c t="str" s="89" r="J73">
        <f>AS73+BE73</f>
        <v>#NAME?</v>
      </c>
      <c t="str" s="89" r="K73">
        <f>AT73+BF73</f>
        <v>#NAME?</v>
      </c>
      <c t="str" s="89" r="L73">
        <f>AU73+BG73</f>
        <v>#NAME?</v>
      </c>
      <c t="str" s="89" r="M73">
        <f>AV73+BH73</f>
        <v>#NAME?</v>
      </c>
      <c t="str" s="89" r="N73">
        <f>AW73+BI73</f>
        <v>#NAME?</v>
      </c>
      <c s="90" r="O73"/>
      <c t="str" s="89" r="P73">
        <f>SUM(Q73:Z73)</f>
        <v>#NAME?</v>
      </c>
      <c t="str" s="89" r="Q73">
        <f>IF(E$8=0,0,ROUND(Q72-(E73-AB73),2))</f>
        <v>#NAME?</v>
      </c>
      <c t="str" s="89" r="R73">
        <f>IF(F$8=0,0,ROUND(R72-(F73-AC73),2))</f>
        <v>#NAME?</v>
      </c>
      <c t="str" s="89" r="S73">
        <f>IF(G$8=0,0,ROUND(S72-(G73-AD73),2))</f>
        <v>#NAME?</v>
      </c>
      <c t="str" s="89" r="T73">
        <f>IF(H$8=0,0,ROUND(T72-(H73-AE73),2))</f>
        <v>#NAME?</v>
      </c>
      <c t="str" s="89" r="U73">
        <f>IF(I$8=0,0,ROUND(U72-(I73-AF73),2))</f>
        <v>#NAME?</v>
      </c>
      <c t="str" s="89" r="V73">
        <f>IF(J$8=0,0,ROUND(V72-(J73-AG73),2))</f>
        <v> -  </v>
      </c>
      <c t="str" s="89" r="W73">
        <f>IF(K$8=0,0,ROUND(W72-(K73-AH73),2))</f>
        <v> -  </v>
      </c>
      <c t="str" s="89" r="X73">
        <f>IF(L$8=0,0,ROUND(X72-(L73-AI73),2))</f>
        <v> -  </v>
      </c>
      <c t="str" s="89" r="Y73">
        <f>IF(M$8=0,0,ROUND(Y72-(M73-AJ73),2))</f>
        <v> -  </v>
      </c>
      <c t="str" s="89" r="Z73">
        <f>IF(N$8=0,0,ROUND(Z72-(N73-AK73),2))</f>
        <v> -  </v>
      </c>
      <c s="92" r="AA73"/>
      <c t="str" s="89" r="AB73">
        <f>ROUND(Q72*E$9/12,2)</f>
        <v>#NAME?</v>
      </c>
      <c t="str" s="89" r="AC73">
        <f>ROUND(R72*F$9/12,2)</f>
        <v>#NAME?</v>
      </c>
      <c t="str" s="89" r="AD73">
        <f>ROUND(S72*G$9/12,2)</f>
        <v>#NAME?</v>
      </c>
      <c t="str" s="89" r="AE73">
        <f>ROUND(T72*H$9/12,2)</f>
        <v>#NAME?</v>
      </c>
      <c t="str" s="89" r="AF73">
        <f>ROUND(U72*I$9/12,2)</f>
        <v>#NAME?</v>
      </c>
      <c t="str" s="89" r="AG73">
        <f>ROUND(V72*J$9/12,2)</f>
        <v> -  </v>
      </c>
      <c t="str" s="89" r="AH73">
        <f>ROUND(W72*K$9/12,2)</f>
        <v> -  </v>
      </c>
      <c t="str" s="89" r="AI73">
        <f>ROUND(X72*L$9/12,2)</f>
        <v> -  </v>
      </c>
      <c t="str" s="89" r="AJ73">
        <f>ROUND(Y72*M$9/12,2)</f>
        <v> -  </v>
      </c>
      <c t="str" s="89" r="AK73">
        <f>ROUND(Z72*N$9/12,2)</f>
        <v> -  </v>
      </c>
      <c t="str" s="89" r="AL73">
        <f>SUM(AB73:AK73)</f>
        <v>#NAME?</v>
      </c>
      <c s="93" r="AM73"/>
      <c t="str" s="89" r="AN73">
        <f>IF(Q72&gt;0,IF((Q72+AB73)&lt;E$10,Q72+AB73,E$10),0)</f>
        <v>#NAME?</v>
      </c>
      <c t="str" s="89" r="AO73">
        <f>IF(R72&gt;0,IF((R72+AC73)&lt;F$10,R72+AC73,F$10),0)</f>
        <v>#NAME?</v>
      </c>
      <c t="str" s="89" r="AP73">
        <f>IF(S72&gt;0,IF((S72+AD73)&lt;G$10,S72+AD73,G$10),0)</f>
        <v>#NAME?</v>
      </c>
      <c t="str" s="89" r="AQ73">
        <f>IF(T72&gt;0,IF((T72+AE73)&lt;H$10,T72+AE73,H$10),0)</f>
        <v>#NAME?</v>
      </c>
      <c t="str" s="89" r="AR73">
        <f>IF(U72&gt;0,IF((U72+AF73)&lt;I$10,U72+AF73,I$10),0)</f>
        <v>#NAME?</v>
      </c>
      <c t="str" s="89" r="AS73">
        <f>IF(V72&gt;0,IF((V72+AG73)&lt;J$10,V72+AG73,J$10),0)</f>
        <v> -  </v>
      </c>
      <c t="str" s="89" r="AT73">
        <f>IF(W72&gt;0,IF((W72+AH73)&lt;K$10,W72+AH73,K$10),0)</f>
        <v> -  </v>
      </c>
      <c t="str" s="89" r="AU73">
        <f>IF(X72&gt;0,IF((X72+AI73)&lt;L$10,X72+AI73,L$10),0)</f>
        <v> -  </v>
      </c>
      <c t="str" s="89" r="AV73">
        <f>IF(Y72&gt;0,IF((Y72+AJ73)&lt;M$10,Y72+AJ73,M$10),0)</f>
        <v> -  </v>
      </c>
      <c t="str" s="89" r="AW73">
        <f>IF(Z72&gt;0,IF((Z72+AK73)&lt;N$10,Z72+AK73,N$10),0)</f>
        <v> -  </v>
      </c>
      <c t="str" s="89" r="AX73">
        <f>SUM(AN73:AW73)</f>
        <v>#NAME?</v>
      </c>
      <c s="89" r="AY73"/>
      <c t="str" s="91" r="AZ73">
        <f>IF(NOT(snowball),0,IF(Q72&lt;=0,0,IF(AN73+$C73&gt;Q72+AB73,Q72+AB73-AN73,$C73)))</f>
        <v>#NAME?</v>
      </c>
      <c t="str" s="89" r="BA73">
        <f>IF(NOT(snowball),0,IF(R72&lt;=0,0,IF($C73&lt;=SUM($AZ73:AZ73),0,IF(AO73+$C73-SUM($AZ73:AZ73)&gt;R72+AC73,R72+AC73-AO73,$C73-SUM($AZ73:AZ73)))))</f>
        <v>#NAME?</v>
      </c>
      <c t="str" s="89" r="BB73">
        <f>IF(NOT(snowball),0,IF(S72&lt;=0,0,IF($C73&lt;=SUM($AZ73:BA73),0,IF(AP73+$C73-SUM($AZ73:BA73)&gt;S72+AD73,S72+AD73-AP73,$C73-SUM($AZ73:BA73)))))</f>
        <v>#NAME?</v>
      </c>
      <c t="str" s="89" r="BC73">
        <f>IF(NOT(snowball),0,IF(T72&lt;=0,0,IF($C73&lt;=SUM($AZ73:BB73),0,IF(AQ73+$C73-SUM($AZ73:BB73)&gt;T72+AE73,T72+AE73-AQ73,$C73-SUM($AZ73:BB73)))))</f>
        <v>#NAME?</v>
      </c>
      <c t="str" s="89" r="BD73">
        <f>IF(NOT(snowball),0,IF(U72&lt;=0,0,IF($C73&lt;=SUM($AZ73:BC73),0,IF(AR73+$C73-SUM($AZ73:BC73)&gt;U72+AF73,U72+AF73-AR73,$C73-SUM($AZ73:BC73)))))</f>
        <v>#NAME?</v>
      </c>
      <c t="str" s="89" r="BE73">
        <f>IF(NOT(snowball),0,IF(V72&lt;=0,0,IF($C73&lt;=SUM($AZ73:BD73),0,IF(AS73+$C73-SUM($AZ73:BD73)&gt;V72+AG73,V72+AG73-AS73,$C73-SUM($AZ73:BD73)))))</f>
        <v>#NAME?</v>
      </c>
      <c t="str" s="89" r="BF73">
        <f>IF(NOT(snowball),0,IF(W72&lt;=0,0,IF($C73&lt;=SUM($AZ73:BE73),0,IF(AT73+$C73-SUM($AZ73:BE73)&gt;W72+AH73,W72+AH73-AT73,$C73-SUM($AZ73:BE73)))))</f>
        <v>#NAME?</v>
      </c>
      <c t="str" s="89" r="BG73">
        <f>IF(NOT(snowball),0,IF(X72&lt;=0,0,IF($C73&lt;=SUM($AZ73:BF73),0,IF(AU73+$C73-SUM($AZ73:BF73)&gt;X72+AI73,X72+AI73-AU73,$C73-SUM($AZ73:BF73)))))</f>
        <v>#NAME?</v>
      </c>
      <c t="str" s="89" r="BH73">
        <f>IF(NOT(snowball),0,IF(Y72&lt;=0,0,IF($C73&lt;=SUM($AZ73:BG73),0,IF(AV73+$C73-SUM($AZ73:BG73)&gt;Y72+AJ73,Y72+AJ73-AV73,$C73-SUM($AZ73:BG73)))))</f>
        <v>#NAME?</v>
      </c>
      <c t="str" s="89" r="BI73">
        <f>IF(NOT(snowball),0,IF(Z72&lt;=0,0,IF($C73&lt;=SUM($AZ73:BH73),0,IF(AW73+$C73-SUM($AZ73:BH73)&gt;Z72+AK73,Z72+AK73-AW73,$C73-SUM($AZ73:BH73)))))</f>
        <v>#NAME?</v>
      </c>
    </row>
    <row customHeight="1" r="74" ht="10.5">
      <c t="str" s="85" r="A74">
        <f>IF(SUM(Q73:Z73)&lt;=0,"",A73+1)</f>
        <v>#NAME?</v>
      </c>
      <c t="str" s="86" r="B74">
        <f>IF(A74="",NA(),DATE(YEAR(B73),MONTH(B73)+1,1))</f>
        <v>#NAME?</v>
      </c>
      <c t="str" s="87" r="C74">
        <f>IF(A74="","",IF(snowball,IF(($E$5-AX74)&lt;0,0,$E$5-AX74),"n/a")+D74)</f>
        <v>#NAME?</v>
      </c>
      <c s="88" r="D74"/>
      <c t="str" s="89" r="E74">
        <f>AN74+AZ74</f>
        <v>#NAME?</v>
      </c>
      <c t="str" s="89" r="F74">
        <f>AO74+BA74</f>
        <v>#NAME?</v>
      </c>
      <c t="str" s="89" r="G74">
        <f>AP74+BB74</f>
        <v>#NAME?</v>
      </c>
      <c t="str" s="89" r="H74">
        <f>AQ74+BC74</f>
        <v>#NAME?</v>
      </c>
      <c t="str" s="89" r="I74">
        <f>AR74+BD74</f>
        <v>#NAME?</v>
      </c>
      <c t="str" s="89" r="J74">
        <f>AS74+BE74</f>
        <v>#NAME?</v>
      </c>
      <c t="str" s="89" r="K74">
        <f>AT74+BF74</f>
        <v>#NAME?</v>
      </c>
      <c t="str" s="89" r="L74">
        <f>AU74+BG74</f>
        <v>#NAME?</v>
      </c>
      <c t="str" s="89" r="M74">
        <f>AV74+BH74</f>
        <v>#NAME?</v>
      </c>
      <c t="str" s="89" r="N74">
        <f>AW74+BI74</f>
        <v>#NAME?</v>
      </c>
      <c s="90" r="O74"/>
      <c t="str" s="89" r="P74">
        <f>SUM(Q74:Z74)</f>
        <v>#NAME?</v>
      </c>
      <c t="str" s="89" r="Q74">
        <f>IF(E$8=0,0,ROUND(Q73-(E74-AB74),2))</f>
        <v>#NAME?</v>
      </c>
      <c t="str" s="89" r="R74">
        <f>IF(F$8=0,0,ROUND(R73-(F74-AC74),2))</f>
        <v>#NAME?</v>
      </c>
      <c t="str" s="89" r="S74">
        <f>IF(G$8=0,0,ROUND(S73-(G74-AD74),2))</f>
        <v>#NAME?</v>
      </c>
      <c t="str" s="89" r="T74">
        <f>IF(H$8=0,0,ROUND(T73-(H74-AE74),2))</f>
        <v>#NAME?</v>
      </c>
      <c t="str" s="89" r="U74">
        <f>IF(I$8=0,0,ROUND(U73-(I74-AF74),2))</f>
        <v>#NAME?</v>
      </c>
      <c t="str" s="89" r="V74">
        <f>IF(J$8=0,0,ROUND(V73-(J74-AG74),2))</f>
        <v> -  </v>
      </c>
      <c t="str" s="89" r="W74">
        <f>IF(K$8=0,0,ROUND(W73-(K74-AH74),2))</f>
        <v> -  </v>
      </c>
      <c t="str" s="89" r="X74">
        <f>IF(L$8=0,0,ROUND(X73-(L74-AI74),2))</f>
        <v> -  </v>
      </c>
      <c t="str" s="89" r="Y74">
        <f>IF(M$8=0,0,ROUND(Y73-(M74-AJ74),2))</f>
        <v> -  </v>
      </c>
      <c t="str" s="89" r="Z74">
        <f>IF(N$8=0,0,ROUND(Z73-(N74-AK74),2))</f>
        <v> -  </v>
      </c>
      <c s="92" r="AA74"/>
      <c t="str" s="89" r="AB74">
        <f>ROUND(Q73*E$9/12,2)</f>
        <v>#NAME?</v>
      </c>
      <c t="str" s="89" r="AC74">
        <f>ROUND(R73*F$9/12,2)</f>
        <v>#NAME?</v>
      </c>
      <c t="str" s="89" r="AD74">
        <f>ROUND(S73*G$9/12,2)</f>
        <v>#NAME?</v>
      </c>
      <c t="str" s="89" r="AE74">
        <f>ROUND(T73*H$9/12,2)</f>
        <v>#NAME?</v>
      </c>
      <c t="str" s="89" r="AF74">
        <f>ROUND(U73*I$9/12,2)</f>
        <v>#NAME?</v>
      </c>
      <c t="str" s="89" r="AG74">
        <f>ROUND(V73*J$9/12,2)</f>
        <v> -  </v>
      </c>
      <c t="str" s="89" r="AH74">
        <f>ROUND(W73*K$9/12,2)</f>
        <v> -  </v>
      </c>
      <c t="str" s="89" r="AI74">
        <f>ROUND(X73*L$9/12,2)</f>
        <v> -  </v>
      </c>
      <c t="str" s="89" r="AJ74">
        <f>ROUND(Y73*M$9/12,2)</f>
        <v> -  </v>
      </c>
      <c t="str" s="89" r="AK74">
        <f>ROUND(Z73*N$9/12,2)</f>
        <v> -  </v>
      </c>
      <c t="str" s="89" r="AL74">
        <f>SUM(AB74:AK74)</f>
        <v>#NAME?</v>
      </c>
      <c s="93" r="AM74"/>
      <c t="str" s="89" r="AN74">
        <f>IF(Q73&gt;0,IF((Q73+AB74)&lt;E$10,Q73+AB74,E$10),0)</f>
        <v>#NAME?</v>
      </c>
      <c t="str" s="89" r="AO74">
        <f>IF(R73&gt;0,IF((R73+AC74)&lt;F$10,R73+AC74,F$10),0)</f>
        <v>#NAME?</v>
      </c>
      <c t="str" s="89" r="AP74">
        <f>IF(S73&gt;0,IF((S73+AD74)&lt;G$10,S73+AD74,G$10),0)</f>
        <v>#NAME?</v>
      </c>
      <c t="str" s="89" r="AQ74">
        <f>IF(T73&gt;0,IF((T73+AE74)&lt;H$10,T73+AE74,H$10),0)</f>
        <v>#NAME?</v>
      </c>
      <c t="str" s="89" r="AR74">
        <f>IF(U73&gt;0,IF((U73+AF74)&lt;I$10,U73+AF74,I$10),0)</f>
        <v>#NAME?</v>
      </c>
      <c t="str" s="89" r="AS74">
        <f>IF(V73&gt;0,IF((V73+AG74)&lt;J$10,V73+AG74,J$10),0)</f>
        <v> -  </v>
      </c>
      <c t="str" s="89" r="AT74">
        <f>IF(W73&gt;0,IF((W73+AH74)&lt;K$10,W73+AH74,K$10),0)</f>
        <v> -  </v>
      </c>
      <c t="str" s="89" r="AU74">
        <f>IF(X73&gt;0,IF((X73+AI74)&lt;L$10,X73+AI74,L$10),0)</f>
        <v> -  </v>
      </c>
      <c t="str" s="89" r="AV74">
        <f>IF(Y73&gt;0,IF((Y73+AJ74)&lt;M$10,Y73+AJ74,M$10),0)</f>
        <v> -  </v>
      </c>
      <c t="str" s="89" r="AW74">
        <f>IF(Z73&gt;0,IF((Z73+AK74)&lt;N$10,Z73+AK74,N$10),0)</f>
        <v> -  </v>
      </c>
      <c t="str" s="89" r="AX74">
        <f>SUM(AN74:AW74)</f>
        <v>#NAME?</v>
      </c>
      <c s="89" r="AY74"/>
      <c t="str" s="91" r="AZ74">
        <f>IF(NOT(snowball),0,IF(Q73&lt;=0,0,IF(AN74+$C74&gt;Q73+AB74,Q73+AB74-AN74,$C74)))</f>
        <v>#NAME?</v>
      </c>
      <c t="str" s="89" r="BA74">
        <f>IF(NOT(snowball),0,IF(R73&lt;=0,0,IF($C74&lt;=SUM($AZ74:AZ74),0,IF(AO74+$C74-SUM($AZ74:AZ74)&gt;R73+AC74,R73+AC74-AO74,$C74-SUM($AZ74:AZ74)))))</f>
        <v>#NAME?</v>
      </c>
      <c t="str" s="89" r="BB74">
        <f>IF(NOT(snowball),0,IF(S73&lt;=0,0,IF($C74&lt;=SUM($AZ74:BA74),0,IF(AP74+$C74-SUM($AZ74:BA74)&gt;S73+AD74,S73+AD74-AP74,$C74-SUM($AZ74:BA74)))))</f>
        <v>#NAME?</v>
      </c>
      <c t="str" s="89" r="BC74">
        <f>IF(NOT(snowball),0,IF(T73&lt;=0,0,IF($C74&lt;=SUM($AZ74:BB74),0,IF(AQ74+$C74-SUM($AZ74:BB74)&gt;T73+AE74,T73+AE74-AQ74,$C74-SUM($AZ74:BB74)))))</f>
        <v>#NAME?</v>
      </c>
      <c t="str" s="89" r="BD74">
        <f>IF(NOT(snowball),0,IF(U73&lt;=0,0,IF($C74&lt;=SUM($AZ74:BC74),0,IF(AR74+$C74-SUM($AZ74:BC74)&gt;U73+AF74,U73+AF74-AR74,$C74-SUM($AZ74:BC74)))))</f>
        <v>#NAME?</v>
      </c>
      <c t="str" s="89" r="BE74">
        <f>IF(NOT(snowball),0,IF(V73&lt;=0,0,IF($C74&lt;=SUM($AZ74:BD74),0,IF(AS74+$C74-SUM($AZ74:BD74)&gt;V73+AG74,V73+AG74-AS74,$C74-SUM($AZ74:BD74)))))</f>
        <v>#NAME?</v>
      </c>
      <c t="str" s="89" r="BF74">
        <f>IF(NOT(snowball),0,IF(W73&lt;=0,0,IF($C74&lt;=SUM($AZ74:BE74),0,IF(AT74+$C74-SUM($AZ74:BE74)&gt;W73+AH74,W73+AH74-AT74,$C74-SUM($AZ74:BE74)))))</f>
        <v>#NAME?</v>
      </c>
      <c t="str" s="89" r="BG74">
        <f>IF(NOT(snowball),0,IF(X73&lt;=0,0,IF($C74&lt;=SUM($AZ74:BF74),0,IF(AU74+$C74-SUM($AZ74:BF74)&gt;X73+AI74,X73+AI74-AU74,$C74-SUM($AZ74:BF74)))))</f>
        <v>#NAME?</v>
      </c>
      <c t="str" s="89" r="BH74">
        <f>IF(NOT(snowball),0,IF(Y73&lt;=0,0,IF($C74&lt;=SUM($AZ74:BG74),0,IF(AV74+$C74-SUM($AZ74:BG74)&gt;Y73+AJ74,Y73+AJ74-AV74,$C74-SUM($AZ74:BG74)))))</f>
        <v>#NAME?</v>
      </c>
      <c t="str" s="89" r="BI74">
        <f>IF(NOT(snowball),0,IF(Z73&lt;=0,0,IF($C74&lt;=SUM($AZ74:BH74),0,IF(AW74+$C74-SUM($AZ74:BH74)&gt;Z73+AK74,Z73+AK74-AW74,$C74-SUM($AZ74:BH74)))))</f>
        <v>#NAME?</v>
      </c>
    </row>
    <row customHeight="1" r="75" ht="10.5">
      <c t="str" s="85" r="A75">
        <f>IF(SUM(Q74:Z74)&lt;=0,"",A74+1)</f>
        <v>#NAME?</v>
      </c>
      <c t="str" s="86" r="B75">
        <f>IF(A75="",NA(),DATE(YEAR(B74),MONTH(B74)+1,1))</f>
        <v>#NAME?</v>
      </c>
      <c t="str" s="87" r="C75">
        <f>IF(A75="","",IF(snowball,IF(($E$5-AX75)&lt;0,0,$E$5-AX75),"n/a")+D75)</f>
        <v>#NAME?</v>
      </c>
      <c s="88" r="D75"/>
      <c t="str" s="89" r="E75">
        <f>AN75+AZ75</f>
        <v>#NAME?</v>
      </c>
      <c t="str" s="89" r="F75">
        <f>AO75+BA75</f>
        <v>#NAME?</v>
      </c>
      <c t="str" s="89" r="G75">
        <f>AP75+BB75</f>
        <v>#NAME?</v>
      </c>
      <c t="str" s="89" r="H75">
        <f>AQ75+BC75</f>
        <v>#NAME?</v>
      </c>
      <c t="str" s="89" r="I75">
        <f>AR75+BD75</f>
        <v>#NAME?</v>
      </c>
      <c t="str" s="89" r="J75">
        <f>AS75+BE75</f>
        <v>#NAME?</v>
      </c>
      <c t="str" s="89" r="K75">
        <f>AT75+BF75</f>
        <v>#NAME?</v>
      </c>
      <c t="str" s="89" r="L75">
        <f>AU75+BG75</f>
        <v>#NAME?</v>
      </c>
      <c t="str" s="89" r="M75">
        <f>AV75+BH75</f>
        <v>#NAME?</v>
      </c>
      <c t="str" s="89" r="N75">
        <f>AW75+BI75</f>
        <v>#NAME?</v>
      </c>
      <c s="90" r="O75"/>
      <c t="str" s="89" r="P75">
        <f>SUM(Q75:Z75)</f>
        <v>#NAME?</v>
      </c>
      <c t="str" s="89" r="Q75">
        <f>IF(E$8=0,0,ROUND(Q74-(E75-AB75),2))</f>
        <v>#NAME?</v>
      </c>
      <c t="str" s="89" r="R75">
        <f>IF(F$8=0,0,ROUND(R74-(F75-AC75),2))</f>
        <v>#NAME?</v>
      </c>
      <c t="str" s="89" r="S75">
        <f>IF(G$8=0,0,ROUND(S74-(G75-AD75),2))</f>
        <v>#NAME?</v>
      </c>
      <c t="str" s="89" r="T75">
        <f>IF(H$8=0,0,ROUND(T74-(H75-AE75),2))</f>
        <v>#NAME?</v>
      </c>
      <c t="str" s="89" r="U75">
        <f>IF(I$8=0,0,ROUND(U74-(I75-AF75),2))</f>
        <v>#NAME?</v>
      </c>
      <c t="str" s="89" r="V75">
        <f>IF(J$8=0,0,ROUND(V74-(J75-AG75),2))</f>
        <v> -  </v>
      </c>
      <c t="str" s="89" r="W75">
        <f>IF(K$8=0,0,ROUND(W74-(K75-AH75),2))</f>
        <v> -  </v>
      </c>
      <c t="str" s="89" r="X75">
        <f>IF(L$8=0,0,ROUND(X74-(L75-AI75),2))</f>
        <v> -  </v>
      </c>
      <c t="str" s="89" r="Y75">
        <f>IF(M$8=0,0,ROUND(Y74-(M75-AJ75),2))</f>
        <v> -  </v>
      </c>
      <c t="str" s="89" r="Z75">
        <f>IF(N$8=0,0,ROUND(Z74-(N75-AK75),2))</f>
        <v> -  </v>
      </c>
      <c s="92" r="AA75"/>
      <c t="str" s="89" r="AB75">
        <f>ROUND(Q74*E$9/12,2)</f>
        <v>#NAME?</v>
      </c>
      <c t="str" s="89" r="AC75">
        <f>ROUND(R74*F$9/12,2)</f>
        <v>#NAME?</v>
      </c>
      <c t="str" s="89" r="AD75">
        <f>ROUND(S74*G$9/12,2)</f>
        <v>#NAME?</v>
      </c>
      <c t="str" s="89" r="AE75">
        <f>ROUND(T74*H$9/12,2)</f>
        <v>#NAME?</v>
      </c>
      <c t="str" s="89" r="AF75">
        <f>ROUND(U74*I$9/12,2)</f>
        <v>#NAME?</v>
      </c>
      <c t="str" s="89" r="AG75">
        <f>ROUND(V74*J$9/12,2)</f>
        <v> -  </v>
      </c>
      <c t="str" s="89" r="AH75">
        <f>ROUND(W74*K$9/12,2)</f>
        <v> -  </v>
      </c>
      <c t="str" s="89" r="AI75">
        <f>ROUND(X74*L$9/12,2)</f>
        <v> -  </v>
      </c>
      <c t="str" s="89" r="AJ75">
        <f>ROUND(Y74*M$9/12,2)</f>
        <v> -  </v>
      </c>
      <c t="str" s="89" r="AK75">
        <f>ROUND(Z74*N$9/12,2)</f>
        <v> -  </v>
      </c>
      <c t="str" s="89" r="AL75">
        <f>SUM(AB75:AK75)</f>
        <v>#NAME?</v>
      </c>
      <c s="93" r="AM75"/>
      <c t="str" s="89" r="AN75">
        <f>IF(Q74&gt;0,IF((Q74+AB75)&lt;E$10,Q74+AB75,E$10),0)</f>
        <v>#NAME?</v>
      </c>
      <c t="str" s="89" r="AO75">
        <f>IF(R74&gt;0,IF((R74+AC75)&lt;F$10,R74+AC75,F$10),0)</f>
        <v>#NAME?</v>
      </c>
      <c t="str" s="89" r="AP75">
        <f>IF(S74&gt;0,IF((S74+AD75)&lt;G$10,S74+AD75,G$10),0)</f>
        <v>#NAME?</v>
      </c>
      <c t="str" s="89" r="AQ75">
        <f>IF(T74&gt;0,IF((T74+AE75)&lt;H$10,T74+AE75,H$10),0)</f>
        <v>#NAME?</v>
      </c>
      <c t="str" s="89" r="AR75">
        <f>IF(U74&gt;0,IF((U74+AF75)&lt;I$10,U74+AF75,I$10),0)</f>
        <v>#NAME?</v>
      </c>
      <c t="str" s="89" r="AS75">
        <f>IF(V74&gt;0,IF((V74+AG75)&lt;J$10,V74+AG75,J$10),0)</f>
        <v> -  </v>
      </c>
      <c t="str" s="89" r="AT75">
        <f>IF(W74&gt;0,IF((W74+AH75)&lt;K$10,W74+AH75,K$10),0)</f>
        <v> -  </v>
      </c>
      <c t="str" s="89" r="AU75">
        <f>IF(X74&gt;0,IF((X74+AI75)&lt;L$10,X74+AI75,L$10),0)</f>
        <v> -  </v>
      </c>
      <c t="str" s="89" r="AV75">
        <f>IF(Y74&gt;0,IF((Y74+AJ75)&lt;M$10,Y74+AJ75,M$10),0)</f>
        <v> -  </v>
      </c>
      <c t="str" s="89" r="AW75">
        <f>IF(Z74&gt;0,IF((Z74+AK75)&lt;N$10,Z74+AK75,N$10),0)</f>
        <v> -  </v>
      </c>
      <c t="str" s="89" r="AX75">
        <f>SUM(AN75:AW75)</f>
        <v>#NAME?</v>
      </c>
      <c s="89" r="AY75"/>
      <c t="str" s="91" r="AZ75">
        <f>IF(NOT(snowball),0,IF(Q74&lt;=0,0,IF(AN75+$C75&gt;Q74+AB75,Q74+AB75-AN75,$C75)))</f>
        <v>#NAME?</v>
      </c>
      <c t="str" s="89" r="BA75">
        <f>IF(NOT(snowball),0,IF(R74&lt;=0,0,IF($C75&lt;=SUM($AZ75:AZ75),0,IF(AO75+$C75-SUM($AZ75:AZ75)&gt;R74+AC75,R74+AC75-AO75,$C75-SUM($AZ75:AZ75)))))</f>
        <v>#NAME?</v>
      </c>
      <c t="str" s="89" r="BB75">
        <f>IF(NOT(snowball),0,IF(S74&lt;=0,0,IF($C75&lt;=SUM($AZ75:BA75),0,IF(AP75+$C75-SUM($AZ75:BA75)&gt;S74+AD75,S74+AD75-AP75,$C75-SUM($AZ75:BA75)))))</f>
        <v>#NAME?</v>
      </c>
      <c t="str" s="89" r="BC75">
        <f>IF(NOT(snowball),0,IF(T74&lt;=0,0,IF($C75&lt;=SUM($AZ75:BB75),0,IF(AQ75+$C75-SUM($AZ75:BB75)&gt;T74+AE75,T74+AE75-AQ75,$C75-SUM($AZ75:BB75)))))</f>
        <v>#NAME?</v>
      </c>
      <c t="str" s="89" r="BD75">
        <f>IF(NOT(snowball),0,IF(U74&lt;=0,0,IF($C75&lt;=SUM($AZ75:BC75),0,IF(AR75+$C75-SUM($AZ75:BC75)&gt;U74+AF75,U74+AF75-AR75,$C75-SUM($AZ75:BC75)))))</f>
        <v>#NAME?</v>
      </c>
      <c t="str" s="89" r="BE75">
        <f>IF(NOT(snowball),0,IF(V74&lt;=0,0,IF($C75&lt;=SUM($AZ75:BD75),0,IF(AS75+$C75-SUM($AZ75:BD75)&gt;V74+AG75,V74+AG75-AS75,$C75-SUM($AZ75:BD75)))))</f>
        <v>#NAME?</v>
      </c>
      <c t="str" s="89" r="BF75">
        <f>IF(NOT(snowball),0,IF(W74&lt;=0,0,IF($C75&lt;=SUM($AZ75:BE75),0,IF(AT75+$C75-SUM($AZ75:BE75)&gt;W74+AH75,W74+AH75-AT75,$C75-SUM($AZ75:BE75)))))</f>
        <v>#NAME?</v>
      </c>
      <c t="str" s="89" r="BG75">
        <f>IF(NOT(snowball),0,IF(X74&lt;=0,0,IF($C75&lt;=SUM($AZ75:BF75),0,IF(AU75+$C75-SUM($AZ75:BF75)&gt;X74+AI75,X74+AI75-AU75,$C75-SUM($AZ75:BF75)))))</f>
        <v>#NAME?</v>
      </c>
      <c t="str" s="89" r="BH75">
        <f>IF(NOT(snowball),0,IF(Y74&lt;=0,0,IF($C75&lt;=SUM($AZ75:BG75),0,IF(AV75+$C75-SUM($AZ75:BG75)&gt;Y74+AJ75,Y74+AJ75-AV75,$C75-SUM($AZ75:BG75)))))</f>
        <v>#NAME?</v>
      </c>
      <c t="str" s="89" r="BI75">
        <f>IF(NOT(snowball),0,IF(Z74&lt;=0,0,IF($C75&lt;=SUM($AZ75:BH75),0,IF(AW75+$C75-SUM($AZ75:BH75)&gt;Z74+AK75,Z74+AK75-AW75,$C75-SUM($AZ75:BH75)))))</f>
        <v>#NAME?</v>
      </c>
    </row>
    <row customHeight="1" r="76" ht="10.5">
      <c t="str" s="85" r="A76">
        <f>IF(SUM(Q75:Z75)&lt;=0,"",A75+1)</f>
        <v>#NAME?</v>
      </c>
      <c t="str" s="86" r="B76">
        <f>IF(A76="",NA(),DATE(YEAR(B75),MONTH(B75)+1,1))</f>
        <v>#NAME?</v>
      </c>
      <c t="str" s="87" r="C76">
        <f>IF(A76="","",IF(snowball,IF(($E$5-AX76)&lt;0,0,$E$5-AX76),"n/a")+D76)</f>
        <v>#NAME?</v>
      </c>
      <c s="88" r="D76"/>
      <c t="str" s="89" r="E76">
        <f>AN76+AZ76</f>
        <v>#NAME?</v>
      </c>
      <c t="str" s="89" r="F76">
        <f>AO76+BA76</f>
        <v>#NAME?</v>
      </c>
      <c t="str" s="89" r="G76">
        <f>AP76+BB76</f>
        <v>#NAME?</v>
      </c>
      <c t="str" s="89" r="H76">
        <f>AQ76+BC76</f>
        <v>#NAME?</v>
      </c>
      <c t="str" s="89" r="I76">
        <f>AR76+BD76</f>
        <v>#NAME?</v>
      </c>
      <c t="str" s="89" r="J76">
        <f>AS76+BE76</f>
        <v>#NAME?</v>
      </c>
      <c t="str" s="89" r="K76">
        <f>AT76+BF76</f>
        <v>#NAME?</v>
      </c>
      <c t="str" s="89" r="L76">
        <f>AU76+BG76</f>
        <v>#NAME?</v>
      </c>
      <c t="str" s="89" r="M76">
        <f>AV76+BH76</f>
        <v>#NAME?</v>
      </c>
      <c t="str" s="89" r="N76">
        <f>AW76+BI76</f>
        <v>#NAME?</v>
      </c>
      <c s="90" r="O76"/>
      <c t="str" s="89" r="P76">
        <f>SUM(Q76:Z76)</f>
        <v>#NAME?</v>
      </c>
      <c t="str" s="89" r="Q76">
        <f>IF(E$8=0,0,ROUND(Q75-(E76-AB76),2))</f>
        <v>#NAME?</v>
      </c>
      <c t="str" s="89" r="R76">
        <f>IF(F$8=0,0,ROUND(R75-(F76-AC76),2))</f>
        <v>#NAME?</v>
      </c>
      <c t="str" s="89" r="S76">
        <f>IF(G$8=0,0,ROUND(S75-(G76-AD76),2))</f>
        <v>#NAME?</v>
      </c>
      <c t="str" s="89" r="T76">
        <f>IF(H$8=0,0,ROUND(T75-(H76-AE76),2))</f>
        <v>#NAME?</v>
      </c>
      <c t="str" s="89" r="U76">
        <f>IF(I$8=0,0,ROUND(U75-(I76-AF76),2))</f>
        <v>#NAME?</v>
      </c>
      <c t="str" s="89" r="V76">
        <f>IF(J$8=0,0,ROUND(V75-(J76-AG76),2))</f>
        <v> -  </v>
      </c>
      <c t="str" s="89" r="W76">
        <f>IF(K$8=0,0,ROUND(W75-(K76-AH76),2))</f>
        <v> -  </v>
      </c>
      <c t="str" s="89" r="X76">
        <f>IF(L$8=0,0,ROUND(X75-(L76-AI76),2))</f>
        <v> -  </v>
      </c>
      <c t="str" s="89" r="Y76">
        <f>IF(M$8=0,0,ROUND(Y75-(M76-AJ76),2))</f>
        <v> -  </v>
      </c>
      <c t="str" s="89" r="Z76">
        <f>IF(N$8=0,0,ROUND(Z75-(N76-AK76),2))</f>
        <v> -  </v>
      </c>
      <c s="92" r="AA76"/>
      <c t="str" s="89" r="AB76">
        <f>ROUND(Q75*E$9/12,2)</f>
        <v>#NAME?</v>
      </c>
      <c t="str" s="89" r="AC76">
        <f>ROUND(R75*F$9/12,2)</f>
        <v>#NAME?</v>
      </c>
      <c t="str" s="89" r="AD76">
        <f>ROUND(S75*G$9/12,2)</f>
        <v>#NAME?</v>
      </c>
      <c t="str" s="89" r="AE76">
        <f>ROUND(T75*H$9/12,2)</f>
        <v>#NAME?</v>
      </c>
      <c t="str" s="89" r="AF76">
        <f>ROUND(U75*I$9/12,2)</f>
        <v>#NAME?</v>
      </c>
      <c t="str" s="89" r="AG76">
        <f>ROUND(V75*J$9/12,2)</f>
        <v> -  </v>
      </c>
      <c t="str" s="89" r="AH76">
        <f>ROUND(W75*K$9/12,2)</f>
        <v> -  </v>
      </c>
      <c t="str" s="89" r="AI76">
        <f>ROUND(X75*L$9/12,2)</f>
        <v> -  </v>
      </c>
      <c t="str" s="89" r="AJ76">
        <f>ROUND(Y75*M$9/12,2)</f>
        <v> -  </v>
      </c>
      <c t="str" s="89" r="AK76">
        <f>ROUND(Z75*N$9/12,2)</f>
        <v> -  </v>
      </c>
      <c t="str" s="89" r="AL76">
        <f>SUM(AB76:AK76)</f>
        <v>#NAME?</v>
      </c>
      <c s="93" r="AM76"/>
      <c t="str" s="89" r="AN76">
        <f>IF(Q75&gt;0,IF((Q75+AB76)&lt;E$10,Q75+AB76,E$10),0)</f>
        <v>#NAME?</v>
      </c>
      <c t="str" s="89" r="AO76">
        <f>IF(R75&gt;0,IF((R75+AC76)&lt;F$10,R75+AC76,F$10),0)</f>
        <v>#NAME?</v>
      </c>
      <c t="str" s="89" r="AP76">
        <f>IF(S75&gt;0,IF((S75+AD76)&lt;G$10,S75+AD76,G$10),0)</f>
        <v>#NAME?</v>
      </c>
      <c t="str" s="89" r="AQ76">
        <f>IF(T75&gt;0,IF((T75+AE76)&lt;H$10,T75+AE76,H$10),0)</f>
        <v>#NAME?</v>
      </c>
      <c t="str" s="89" r="AR76">
        <f>IF(U75&gt;0,IF((U75+AF76)&lt;I$10,U75+AF76,I$10),0)</f>
        <v>#NAME?</v>
      </c>
      <c t="str" s="89" r="AS76">
        <f>IF(V75&gt;0,IF((V75+AG76)&lt;J$10,V75+AG76,J$10),0)</f>
        <v> -  </v>
      </c>
      <c t="str" s="89" r="AT76">
        <f>IF(W75&gt;0,IF((W75+AH76)&lt;K$10,W75+AH76,K$10),0)</f>
        <v> -  </v>
      </c>
      <c t="str" s="89" r="AU76">
        <f>IF(X75&gt;0,IF((X75+AI76)&lt;L$10,X75+AI76,L$10),0)</f>
        <v> -  </v>
      </c>
      <c t="str" s="89" r="AV76">
        <f>IF(Y75&gt;0,IF((Y75+AJ76)&lt;M$10,Y75+AJ76,M$10),0)</f>
        <v> -  </v>
      </c>
      <c t="str" s="89" r="AW76">
        <f>IF(Z75&gt;0,IF((Z75+AK76)&lt;N$10,Z75+AK76,N$10),0)</f>
        <v> -  </v>
      </c>
      <c t="str" s="89" r="AX76">
        <f>SUM(AN76:AW76)</f>
        <v>#NAME?</v>
      </c>
      <c s="89" r="AY76"/>
      <c t="str" s="91" r="AZ76">
        <f>IF(NOT(snowball),0,IF(Q75&lt;=0,0,IF(AN76+$C76&gt;Q75+AB76,Q75+AB76-AN76,$C76)))</f>
        <v>#NAME?</v>
      </c>
      <c t="str" s="89" r="BA76">
        <f>IF(NOT(snowball),0,IF(R75&lt;=0,0,IF($C76&lt;=SUM($AZ76:AZ76),0,IF(AO76+$C76-SUM($AZ76:AZ76)&gt;R75+AC76,R75+AC76-AO76,$C76-SUM($AZ76:AZ76)))))</f>
        <v>#NAME?</v>
      </c>
      <c t="str" s="89" r="BB76">
        <f>IF(NOT(snowball),0,IF(S75&lt;=0,0,IF($C76&lt;=SUM($AZ76:BA76),0,IF(AP76+$C76-SUM($AZ76:BA76)&gt;S75+AD76,S75+AD76-AP76,$C76-SUM($AZ76:BA76)))))</f>
        <v>#NAME?</v>
      </c>
      <c t="str" s="89" r="BC76">
        <f>IF(NOT(snowball),0,IF(T75&lt;=0,0,IF($C76&lt;=SUM($AZ76:BB76),0,IF(AQ76+$C76-SUM($AZ76:BB76)&gt;T75+AE76,T75+AE76-AQ76,$C76-SUM($AZ76:BB76)))))</f>
        <v>#NAME?</v>
      </c>
      <c t="str" s="89" r="BD76">
        <f>IF(NOT(snowball),0,IF(U75&lt;=0,0,IF($C76&lt;=SUM($AZ76:BC76),0,IF(AR76+$C76-SUM($AZ76:BC76)&gt;U75+AF76,U75+AF76-AR76,$C76-SUM($AZ76:BC76)))))</f>
        <v>#NAME?</v>
      </c>
      <c t="str" s="89" r="BE76">
        <f>IF(NOT(snowball),0,IF(V75&lt;=0,0,IF($C76&lt;=SUM($AZ76:BD76),0,IF(AS76+$C76-SUM($AZ76:BD76)&gt;V75+AG76,V75+AG76-AS76,$C76-SUM($AZ76:BD76)))))</f>
        <v>#NAME?</v>
      </c>
      <c t="str" s="89" r="BF76">
        <f>IF(NOT(snowball),0,IF(W75&lt;=0,0,IF($C76&lt;=SUM($AZ76:BE76),0,IF(AT76+$C76-SUM($AZ76:BE76)&gt;W75+AH76,W75+AH76-AT76,$C76-SUM($AZ76:BE76)))))</f>
        <v>#NAME?</v>
      </c>
      <c t="str" s="89" r="BG76">
        <f>IF(NOT(snowball),0,IF(X75&lt;=0,0,IF($C76&lt;=SUM($AZ76:BF76),0,IF(AU76+$C76-SUM($AZ76:BF76)&gt;X75+AI76,X75+AI76-AU76,$C76-SUM($AZ76:BF76)))))</f>
        <v>#NAME?</v>
      </c>
      <c t="str" s="89" r="BH76">
        <f>IF(NOT(snowball),0,IF(Y75&lt;=0,0,IF($C76&lt;=SUM($AZ76:BG76),0,IF(AV76+$C76-SUM($AZ76:BG76)&gt;Y75+AJ76,Y75+AJ76-AV76,$C76-SUM($AZ76:BG76)))))</f>
        <v>#NAME?</v>
      </c>
      <c t="str" s="89" r="BI76">
        <f>IF(NOT(snowball),0,IF(Z75&lt;=0,0,IF($C76&lt;=SUM($AZ76:BH76),0,IF(AW76+$C76-SUM($AZ76:BH76)&gt;Z75+AK76,Z75+AK76-AW76,$C76-SUM($AZ76:BH76)))))</f>
        <v>#NAME?</v>
      </c>
    </row>
    <row customHeight="1" r="77" ht="10.5">
      <c t="str" s="85" r="A77">
        <f>IF(SUM(Q76:Z76)&lt;=0,"",A76+1)</f>
        <v>#NAME?</v>
      </c>
      <c t="str" s="86" r="B77">
        <f>IF(A77="",NA(),DATE(YEAR(B76),MONTH(B76)+1,1))</f>
        <v>#NAME?</v>
      </c>
      <c t="str" s="87" r="C77">
        <f>IF(A77="","",IF(snowball,IF(($E$5-AX77)&lt;0,0,$E$5-AX77),"n/a")+D77)</f>
        <v>#NAME?</v>
      </c>
      <c s="88" r="D77"/>
      <c t="str" s="89" r="E77">
        <f>AN77+AZ77</f>
        <v>#NAME?</v>
      </c>
      <c t="str" s="89" r="F77">
        <f>AO77+BA77</f>
        <v>#NAME?</v>
      </c>
      <c t="str" s="89" r="G77">
        <f>AP77+BB77</f>
        <v>#NAME?</v>
      </c>
      <c t="str" s="89" r="H77">
        <f>AQ77+BC77</f>
        <v>#NAME?</v>
      </c>
      <c t="str" s="89" r="I77">
        <f>AR77+BD77</f>
        <v>#NAME?</v>
      </c>
      <c t="str" s="89" r="J77">
        <f>AS77+BE77</f>
        <v>#NAME?</v>
      </c>
      <c t="str" s="89" r="K77">
        <f>AT77+BF77</f>
        <v>#NAME?</v>
      </c>
      <c t="str" s="89" r="L77">
        <f>AU77+BG77</f>
        <v>#NAME?</v>
      </c>
      <c t="str" s="89" r="M77">
        <f>AV77+BH77</f>
        <v>#NAME?</v>
      </c>
      <c t="str" s="89" r="N77">
        <f>AW77+BI77</f>
        <v>#NAME?</v>
      </c>
      <c s="90" r="O77"/>
      <c t="str" s="89" r="P77">
        <f>SUM(Q77:Z77)</f>
        <v>#NAME?</v>
      </c>
      <c t="str" s="89" r="Q77">
        <f>IF(E$8=0,0,ROUND(Q76-(E77-AB77),2))</f>
        <v>#NAME?</v>
      </c>
      <c t="str" s="89" r="R77">
        <f>IF(F$8=0,0,ROUND(R76-(F77-AC77),2))</f>
        <v>#NAME?</v>
      </c>
      <c t="str" s="89" r="S77">
        <f>IF(G$8=0,0,ROUND(S76-(G77-AD77),2))</f>
        <v>#NAME?</v>
      </c>
      <c t="str" s="89" r="T77">
        <f>IF(H$8=0,0,ROUND(T76-(H77-AE77),2))</f>
        <v>#NAME?</v>
      </c>
      <c t="str" s="89" r="U77">
        <f>IF(I$8=0,0,ROUND(U76-(I77-AF77),2))</f>
        <v>#NAME?</v>
      </c>
      <c t="str" s="89" r="V77">
        <f>IF(J$8=0,0,ROUND(V76-(J77-AG77),2))</f>
        <v> -  </v>
      </c>
      <c t="str" s="89" r="W77">
        <f>IF(K$8=0,0,ROUND(W76-(K77-AH77),2))</f>
        <v> -  </v>
      </c>
      <c t="str" s="89" r="X77">
        <f>IF(L$8=0,0,ROUND(X76-(L77-AI77),2))</f>
        <v> -  </v>
      </c>
      <c t="str" s="89" r="Y77">
        <f>IF(M$8=0,0,ROUND(Y76-(M77-AJ77),2))</f>
        <v> -  </v>
      </c>
      <c t="str" s="89" r="Z77">
        <f>IF(N$8=0,0,ROUND(Z76-(N77-AK77),2))</f>
        <v> -  </v>
      </c>
      <c s="92" r="AA77"/>
      <c t="str" s="89" r="AB77">
        <f>ROUND(Q76*E$9/12,2)</f>
        <v>#NAME?</v>
      </c>
      <c t="str" s="89" r="AC77">
        <f>ROUND(R76*F$9/12,2)</f>
        <v>#NAME?</v>
      </c>
      <c t="str" s="89" r="AD77">
        <f>ROUND(S76*G$9/12,2)</f>
        <v>#NAME?</v>
      </c>
      <c t="str" s="89" r="AE77">
        <f>ROUND(T76*H$9/12,2)</f>
        <v>#NAME?</v>
      </c>
      <c t="str" s="89" r="AF77">
        <f>ROUND(U76*I$9/12,2)</f>
        <v>#NAME?</v>
      </c>
      <c t="str" s="89" r="AG77">
        <f>ROUND(V76*J$9/12,2)</f>
        <v> -  </v>
      </c>
      <c t="str" s="89" r="AH77">
        <f>ROUND(W76*K$9/12,2)</f>
        <v> -  </v>
      </c>
      <c t="str" s="89" r="AI77">
        <f>ROUND(X76*L$9/12,2)</f>
        <v> -  </v>
      </c>
      <c t="str" s="89" r="AJ77">
        <f>ROUND(Y76*M$9/12,2)</f>
        <v> -  </v>
      </c>
      <c t="str" s="89" r="AK77">
        <f>ROUND(Z76*N$9/12,2)</f>
        <v> -  </v>
      </c>
      <c t="str" s="89" r="AL77">
        <f>SUM(AB77:AK77)</f>
        <v>#NAME?</v>
      </c>
      <c s="93" r="AM77"/>
      <c t="str" s="89" r="AN77">
        <f>IF(Q76&gt;0,IF((Q76+AB77)&lt;E$10,Q76+AB77,E$10),0)</f>
        <v>#NAME?</v>
      </c>
      <c t="str" s="89" r="AO77">
        <f>IF(R76&gt;0,IF((R76+AC77)&lt;F$10,R76+AC77,F$10),0)</f>
        <v>#NAME?</v>
      </c>
      <c t="str" s="89" r="AP77">
        <f>IF(S76&gt;0,IF((S76+AD77)&lt;G$10,S76+AD77,G$10),0)</f>
        <v>#NAME?</v>
      </c>
      <c t="str" s="89" r="AQ77">
        <f>IF(T76&gt;0,IF((T76+AE77)&lt;H$10,T76+AE77,H$10),0)</f>
        <v>#NAME?</v>
      </c>
      <c t="str" s="89" r="AR77">
        <f>IF(U76&gt;0,IF((U76+AF77)&lt;I$10,U76+AF77,I$10),0)</f>
        <v>#NAME?</v>
      </c>
      <c t="str" s="89" r="AS77">
        <f>IF(V76&gt;0,IF((V76+AG77)&lt;J$10,V76+AG77,J$10),0)</f>
        <v> -  </v>
      </c>
      <c t="str" s="89" r="AT77">
        <f>IF(W76&gt;0,IF((W76+AH77)&lt;K$10,W76+AH77,K$10),0)</f>
        <v> -  </v>
      </c>
      <c t="str" s="89" r="AU77">
        <f>IF(X76&gt;0,IF((X76+AI77)&lt;L$10,X76+AI77,L$10),0)</f>
        <v> -  </v>
      </c>
      <c t="str" s="89" r="AV77">
        <f>IF(Y76&gt;0,IF((Y76+AJ77)&lt;M$10,Y76+AJ77,M$10),0)</f>
        <v> -  </v>
      </c>
      <c t="str" s="89" r="AW77">
        <f>IF(Z76&gt;0,IF((Z76+AK77)&lt;N$10,Z76+AK77,N$10),0)</f>
        <v> -  </v>
      </c>
      <c t="str" s="89" r="AX77">
        <f>SUM(AN77:AW77)</f>
        <v>#NAME?</v>
      </c>
      <c s="89" r="AY77"/>
      <c t="str" s="91" r="AZ77">
        <f>IF(NOT(snowball),0,IF(Q76&lt;=0,0,IF(AN77+$C77&gt;Q76+AB77,Q76+AB77-AN77,$C77)))</f>
        <v>#NAME?</v>
      </c>
      <c t="str" s="89" r="BA77">
        <f>IF(NOT(snowball),0,IF(R76&lt;=0,0,IF($C77&lt;=SUM($AZ77:AZ77),0,IF(AO77+$C77-SUM($AZ77:AZ77)&gt;R76+AC77,R76+AC77-AO77,$C77-SUM($AZ77:AZ77)))))</f>
        <v>#NAME?</v>
      </c>
      <c t="str" s="89" r="BB77">
        <f>IF(NOT(snowball),0,IF(S76&lt;=0,0,IF($C77&lt;=SUM($AZ77:BA77),0,IF(AP77+$C77-SUM($AZ77:BA77)&gt;S76+AD77,S76+AD77-AP77,$C77-SUM($AZ77:BA77)))))</f>
        <v>#NAME?</v>
      </c>
      <c t="str" s="89" r="BC77">
        <f>IF(NOT(snowball),0,IF(T76&lt;=0,0,IF($C77&lt;=SUM($AZ77:BB77),0,IF(AQ77+$C77-SUM($AZ77:BB77)&gt;T76+AE77,T76+AE77-AQ77,$C77-SUM($AZ77:BB77)))))</f>
        <v>#NAME?</v>
      </c>
      <c t="str" s="89" r="BD77">
        <f>IF(NOT(snowball),0,IF(U76&lt;=0,0,IF($C77&lt;=SUM($AZ77:BC77),0,IF(AR77+$C77-SUM($AZ77:BC77)&gt;U76+AF77,U76+AF77-AR77,$C77-SUM($AZ77:BC77)))))</f>
        <v>#NAME?</v>
      </c>
      <c t="str" s="89" r="BE77">
        <f>IF(NOT(snowball),0,IF(V76&lt;=0,0,IF($C77&lt;=SUM($AZ77:BD77),0,IF(AS77+$C77-SUM($AZ77:BD77)&gt;V76+AG77,V76+AG77-AS77,$C77-SUM($AZ77:BD77)))))</f>
        <v>#NAME?</v>
      </c>
      <c t="str" s="89" r="BF77">
        <f>IF(NOT(snowball),0,IF(W76&lt;=0,0,IF($C77&lt;=SUM($AZ77:BE77),0,IF(AT77+$C77-SUM($AZ77:BE77)&gt;W76+AH77,W76+AH77-AT77,$C77-SUM($AZ77:BE77)))))</f>
        <v>#NAME?</v>
      </c>
      <c t="str" s="89" r="BG77">
        <f>IF(NOT(snowball),0,IF(X76&lt;=0,0,IF($C77&lt;=SUM($AZ77:BF77),0,IF(AU77+$C77-SUM($AZ77:BF77)&gt;X76+AI77,X76+AI77-AU77,$C77-SUM($AZ77:BF77)))))</f>
        <v>#NAME?</v>
      </c>
      <c t="str" s="89" r="BH77">
        <f>IF(NOT(snowball),0,IF(Y76&lt;=0,0,IF($C77&lt;=SUM($AZ77:BG77),0,IF(AV77+$C77-SUM($AZ77:BG77)&gt;Y76+AJ77,Y76+AJ77-AV77,$C77-SUM($AZ77:BG77)))))</f>
        <v>#NAME?</v>
      </c>
      <c t="str" s="89" r="BI77">
        <f>IF(NOT(snowball),0,IF(Z76&lt;=0,0,IF($C77&lt;=SUM($AZ77:BH77),0,IF(AW77+$C77-SUM($AZ77:BH77)&gt;Z76+AK77,Z76+AK77-AW77,$C77-SUM($AZ77:BH77)))))</f>
        <v>#NAME?</v>
      </c>
    </row>
    <row customHeight="1" r="78" ht="10.5">
      <c t="str" s="85" r="A78">
        <f>IF(SUM(Q77:Z77)&lt;=0,"",A77+1)</f>
        <v>#NAME?</v>
      </c>
      <c t="str" s="86" r="B78">
        <f>IF(A78="",NA(),DATE(YEAR(B77),MONTH(B77)+1,1))</f>
        <v>#NAME?</v>
      </c>
      <c t="str" s="87" r="C78">
        <f>IF(A78="","",IF(snowball,IF(($E$5-AX78)&lt;0,0,$E$5-AX78),"n/a")+D78)</f>
        <v>#NAME?</v>
      </c>
      <c s="88" r="D78"/>
      <c t="str" s="89" r="E78">
        <f>AN78+AZ78</f>
        <v>#NAME?</v>
      </c>
      <c t="str" s="89" r="F78">
        <f>AO78+BA78</f>
        <v>#NAME?</v>
      </c>
      <c t="str" s="89" r="G78">
        <f>AP78+BB78</f>
        <v>#NAME?</v>
      </c>
      <c t="str" s="89" r="H78">
        <f>AQ78+BC78</f>
        <v>#NAME?</v>
      </c>
      <c t="str" s="89" r="I78">
        <f>AR78+BD78</f>
        <v>#NAME?</v>
      </c>
      <c t="str" s="89" r="J78">
        <f>AS78+BE78</f>
        <v>#NAME?</v>
      </c>
      <c t="str" s="89" r="K78">
        <f>AT78+BF78</f>
        <v>#NAME?</v>
      </c>
      <c t="str" s="89" r="L78">
        <f>AU78+BG78</f>
        <v>#NAME?</v>
      </c>
      <c t="str" s="89" r="M78">
        <f>AV78+BH78</f>
        <v>#NAME?</v>
      </c>
      <c t="str" s="89" r="N78">
        <f>AW78+BI78</f>
        <v>#NAME?</v>
      </c>
      <c s="90" r="O78"/>
      <c t="str" s="89" r="P78">
        <f>SUM(Q78:Z78)</f>
        <v>#NAME?</v>
      </c>
      <c t="str" s="89" r="Q78">
        <f>IF(E$8=0,0,ROUND(Q77-(E78-AB78),2))</f>
        <v>#NAME?</v>
      </c>
      <c t="str" s="89" r="R78">
        <f>IF(F$8=0,0,ROUND(R77-(F78-AC78),2))</f>
        <v>#NAME?</v>
      </c>
      <c t="str" s="89" r="S78">
        <f>IF(G$8=0,0,ROUND(S77-(G78-AD78),2))</f>
        <v>#NAME?</v>
      </c>
      <c t="str" s="89" r="T78">
        <f>IF(H$8=0,0,ROUND(T77-(H78-AE78),2))</f>
        <v>#NAME?</v>
      </c>
      <c t="str" s="89" r="U78">
        <f>IF(I$8=0,0,ROUND(U77-(I78-AF78),2))</f>
        <v>#NAME?</v>
      </c>
      <c t="str" s="89" r="V78">
        <f>IF(J$8=0,0,ROUND(V77-(J78-AG78),2))</f>
        <v> -  </v>
      </c>
      <c t="str" s="89" r="W78">
        <f>IF(K$8=0,0,ROUND(W77-(K78-AH78),2))</f>
        <v> -  </v>
      </c>
      <c t="str" s="89" r="X78">
        <f>IF(L$8=0,0,ROUND(X77-(L78-AI78),2))</f>
        <v> -  </v>
      </c>
      <c t="str" s="89" r="Y78">
        <f>IF(M$8=0,0,ROUND(Y77-(M78-AJ78),2))</f>
        <v> -  </v>
      </c>
      <c t="str" s="89" r="Z78">
        <f>IF(N$8=0,0,ROUND(Z77-(N78-AK78),2))</f>
        <v> -  </v>
      </c>
      <c s="92" r="AA78"/>
      <c t="str" s="89" r="AB78">
        <f>ROUND(Q77*E$9/12,2)</f>
        <v>#NAME?</v>
      </c>
      <c t="str" s="89" r="AC78">
        <f>ROUND(R77*F$9/12,2)</f>
        <v>#NAME?</v>
      </c>
      <c t="str" s="89" r="AD78">
        <f>ROUND(S77*G$9/12,2)</f>
        <v>#NAME?</v>
      </c>
      <c t="str" s="89" r="AE78">
        <f>ROUND(T77*H$9/12,2)</f>
        <v>#NAME?</v>
      </c>
      <c t="str" s="89" r="AF78">
        <f>ROUND(U77*I$9/12,2)</f>
        <v>#NAME?</v>
      </c>
      <c t="str" s="89" r="AG78">
        <f>ROUND(V77*J$9/12,2)</f>
        <v> -  </v>
      </c>
      <c t="str" s="89" r="AH78">
        <f>ROUND(W77*K$9/12,2)</f>
        <v> -  </v>
      </c>
      <c t="str" s="89" r="AI78">
        <f>ROUND(X77*L$9/12,2)</f>
        <v> -  </v>
      </c>
      <c t="str" s="89" r="AJ78">
        <f>ROUND(Y77*M$9/12,2)</f>
        <v> -  </v>
      </c>
      <c t="str" s="89" r="AK78">
        <f>ROUND(Z77*N$9/12,2)</f>
        <v> -  </v>
      </c>
      <c t="str" s="89" r="AL78">
        <f>SUM(AB78:AK78)</f>
        <v>#NAME?</v>
      </c>
      <c s="93" r="AM78"/>
      <c t="str" s="89" r="AN78">
        <f>IF(Q77&gt;0,IF((Q77+AB78)&lt;E$10,Q77+AB78,E$10),0)</f>
        <v>#NAME?</v>
      </c>
      <c t="str" s="89" r="AO78">
        <f>IF(R77&gt;0,IF((R77+AC78)&lt;F$10,R77+AC78,F$10),0)</f>
        <v>#NAME?</v>
      </c>
      <c t="str" s="89" r="AP78">
        <f>IF(S77&gt;0,IF((S77+AD78)&lt;G$10,S77+AD78,G$10),0)</f>
        <v>#NAME?</v>
      </c>
      <c t="str" s="89" r="AQ78">
        <f>IF(T77&gt;0,IF((T77+AE78)&lt;H$10,T77+AE78,H$10),0)</f>
        <v>#NAME?</v>
      </c>
      <c t="str" s="89" r="AR78">
        <f>IF(U77&gt;0,IF((U77+AF78)&lt;I$10,U77+AF78,I$10),0)</f>
        <v>#NAME?</v>
      </c>
      <c t="str" s="89" r="AS78">
        <f>IF(V77&gt;0,IF((V77+AG78)&lt;J$10,V77+AG78,J$10),0)</f>
        <v> -  </v>
      </c>
      <c t="str" s="89" r="AT78">
        <f>IF(W77&gt;0,IF((W77+AH78)&lt;K$10,W77+AH78,K$10),0)</f>
        <v> -  </v>
      </c>
      <c t="str" s="89" r="AU78">
        <f>IF(X77&gt;0,IF((X77+AI78)&lt;L$10,X77+AI78,L$10),0)</f>
        <v> -  </v>
      </c>
      <c t="str" s="89" r="AV78">
        <f>IF(Y77&gt;0,IF((Y77+AJ78)&lt;M$10,Y77+AJ78,M$10),0)</f>
        <v> -  </v>
      </c>
      <c t="str" s="89" r="AW78">
        <f>IF(Z77&gt;0,IF((Z77+AK78)&lt;N$10,Z77+AK78,N$10),0)</f>
        <v> -  </v>
      </c>
      <c t="str" s="89" r="AX78">
        <f>SUM(AN78:AW78)</f>
        <v>#NAME?</v>
      </c>
      <c s="89" r="AY78"/>
      <c t="str" s="91" r="AZ78">
        <f>IF(NOT(snowball),0,IF(Q77&lt;=0,0,IF(AN78+$C78&gt;Q77+AB78,Q77+AB78-AN78,$C78)))</f>
        <v>#NAME?</v>
      </c>
      <c t="str" s="89" r="BA78">
        <f>IF(NOT(snowball),0,IF(R77&lt;=0,0,IF($C78&lt;=SUM($AZ78:AZ78),0,IF(AO78+$C78-SUM($AZ78:AZ78)&gt;R77+AC78,R77+AC78-AO78,$C78-SUM($AZ78:AZ78)))))</f>
        <v>#NAME?</v>
      </c>
      <c t="str" s="89" r="BB78">
        <f>IF(NOT(snowball),0,IF(S77&lt;=0,0,IF($C78&lt;=SUM($AZ78:BA78),0,IF(AP78+$C78-SUM($AZ78:BA78)&gt;S77+AD78,S77+AD78-AP78,$C78-SUM($AZ78:BA78)))))</f>
        <v>#NAME?</v>
      </c>
      <c t="str" s="89" r="BC78">
        <f>IF(NOT(snowball),0,IF(T77&lt;=0,0,IF($C78&lt;=SUM($AZ78:BB78),0,IF(AQ78+$C78-SUM($AZ78:BB78)&gt;T77+AE78,T77+AE78-AQ78,$C78-SUM($AZ78:BB78)))))</f>
        <v>#NAME?</v>
      </c>
      <c t="str" s="89" r="BD78">
        <f>IF(NOT(snowball),0,IF(U77&lt;=0,0,IF($C78&lt;=SUM($AZ78:BC78),0,IF(AR78+$C78-SUM($AZ78:BC78)&gt;U77+AF78,U77+AF78-AR78,$C78-SUM($AZ78:BC78)))))</f>
        <v>#NAME?</v>
      </c>
      <c t="str" s="89" r="BE78">
        <f>IF(NOT(snowball),0,IF(V77&lt;=0,0,IF($C78&lt;=SUM($AZ78:BD78),0,IF(AS78+$C78-SUM($AZ78:BD78)&gt;V77+AG78,V77+AG78-AS78,$C78-SUM($AZ78:BD78)))))</f>
        <v>#NAME?</v>
      </c>
      <c t="str" s="89" r="BF78">
        <f>IF(NOT(snowball),0,IF(W77&lt;=0,0,IF($C78&lt;=SUM($AZ78:BE78),0,IF(AT78+$C78-SUM($AZ78:BE78)&gt;W77+AH78,W77+AH78-AT78,$C78-SUM($AZ78:BE78)))))</f>
        <v>#NAME?</v>
      </c>
      <c t="str" s="89" r="BG78">
        <f>IF(NOT(snowball),0,IF(X77&lt;=0,0,IF($C78&lt;=SUM($AZ78:BF78),0,IF(AU78+$C78-SUM($AZ78:BF78)&gt;X77+AI78,X77+AI78-AU78,$C78-SUM($AZ78:BF78)))))</f>
        <v>#NAME?</v>
      </c>
      <c t="str" s="89" r="BH78">
        <f>IF(NOT(snowball),0,IF(Y77&lt;=0,0,IF($C78&lt;=SUM($AZ78:BG78),0,IF(AV78+$C78-SUM($AZ78:BG78)&gt;Y77+AJ78,Y77+AJ78-AV78,$C78-SUM($AZ78:BG78)))))</f>
        <v>#NAME?</v>
      </c>
      <c t="str" s="89" r="BI78">
        <f>IF(NOT(snowball),0,IF(Z77&lt;=0,0,IF($C78&lt;=SUM($AZ78:BH78),0,IF(AW78+$C78-SUM($AZ78:BH78)&gt;Z77+AK78,Z77+AK78-AW78,$C78-SUM($AZ78:BH78)))))</f>
        <v>#NAME?</v>
      </c>
    </row>
    <row customHeight="1" r="79" ht="10.5">
      <c t="str" s="85" r="A79">
        <f>IF(SUM(Q78:Z78)&lt;=0,"",A78+1)</f>
        <v>#NAME?</v>
      </c>
      <c t="str" s="86" r="B79">
        <f>IF(A79="",NA(),DATE(YEAR(B78),MONTH(B78)+1,1))</f>
        <v>#NAME?</v>
      </c>
      <c t="str" s="87" r="C79">
        <f>IF(A79="","",IF(snowball,IF(($E$5-AX79)&lt;0,0,$E$5-AX79),"n/a")+D79)</f>
        <v>#NAME?</v>
      </c>
      <c s="88" r="D79"/>
      <c t="str" s="89" r="E79">
        <f>AN79+AZ79</f>
        <v>#NAME?</v>
      </c>
      <c t="str" s="89" r="F79">
        <f>AO79+BA79</f>
        <v>#NAME?</v>
      </c>
      <c t="str" s="89" r="G79">
        <f>AP79+BB79</f>
        <v>#NAME?</v>
      </c>
      <c t="str" s="89" r="H79">
        <f>AQ79+BC79</f>
        <v>#NAME?</v>
      </c>
      <c t="str" s="89" r="I79">
        <f>AR79+BD79</f>
        <v>#NAME?</v>
      </c>
      <c t="str" s="89" r="J79">
        <f>AS79+BE79</f>
        <v>#NAME?</v>
      </c>
      <c t="str" s="89" r="K79">
        <f>AT79+BF79</f>
        <v>#NAME?</v>
      </c>
      <c t="str" s="89" r="L79">
        <f>AU79+BG79</f>
        <v>#NAME?</v>
      </c>
      <c t="str" s="89" r="M79">
        <f>AV79+BH79</f>
        <v>#NAME?</v>
      </c>
      <c t="str" s="89" r="N79">
        <f>AW79+BI79</f>
        <v>#NAME?</v>
      </c>
      <c s="90" r="O79"/>
      <c t="str" s="89" r="P79">
        <f>SUM(Q79:Z79)</f>
        <v>#NAME?</v>
      </c>
      <c t="str" s="89" r="Q79">
        <f>IF(E$8=0,0,ROUND(Q78-(E79-AB79),2))</f>
        <v>#NAME?</v>
      </c>
      <c t="str" s="89" r="R79">
        <f>IF(F$8=0,0,ROUND(R78-(F79-AC79),2))</f>
        <v>#NAME?</v>
      </c>
      <c t="str" s="89" r="S79">
        <f>IF(G$8=0,0,ROUND(S78-(G79-AD79),2))</f>
        <v>#NAME?</v>
      </c>
      <c t="str" s="89" r="T79">
        <f>IF(H$8=0,0,ROUND(T78-(H79-AE79),2))</f>
        <v>#NAME?</v>
      </c>
      <c t="str" s="89" r="U79">
        <f>IF(I$8=0,0,ROUND(U78-(I79-AF79),2))</f>
        <v>#NAME?</v>
      </c>
      <c t="str" s="89" r="V79">
        <f>IF(J$8=0,0,ROUND(V78-(J79-AG79),2))</f>
        <v> -  </v>
      </c>
      <c t="str" s="89" r="W79">
        <f>IF(K$8=0,0,ROUND(W78-(K79-AH79),2))</f>
        <v> -  </v>
      </c>
      <c t="str" s="89" r="X79">
        <f>IF(L$8=0,0,ROUND(X78-(L79-AI79),2))</f>
        <v> -  </v>
      </c>
      <c t="str" s="89" r="Y79">
        <f>IF(M$8=0,0,ROUND(Y78-(M79-AJ79),2))</f>
        <v> -  </v>
      </c>
      <c t="str" s="89" r="Z79">
        <f>IF(N$8=0,0,ROUND(Z78-(N79-AK79),2))</f>
        <v> -  </v>
      </c>
      <c s="92" r="AA79"/>
      <c t="str" s="89" r="AB79">
        <f>ROUND(Q78*E$9/12,2)</f>
        <v>#NAME?</v>
      </c>
      <c t="str" s="89" r="AC79">
        <f>ROUND(R78*F$9/12,2)</f>
        <v>#NAME?</v>
      </c>
      <c t="str" s="89" r="AD79">
        <f>ROUND(S78*G$9/12,2)</f>
        <v>#NAME?</v>
      </c>
      <c t="str" s="89" r="AE79">
        <f>ROUND(T78*H$9/12,2)</f>
        <v>#NAME?</v>
      </c>
      <c t="str" s="89" r="AF79">
        <f>ROUND(U78*I$9/12,2)</f>
        <v>#NAME?</v>
      </c>
      <c t="str" s="89" r="AG79">
        <f>ROUND(V78*J$9/12,2)</f>
        <v> -  </v>
      </c>
      <c t="str" s="89" r="AH79">
        <f>ROUND(W78*K$9/12,2)</f>
        <v> -  </v>
      </c>
      <c t="str" s="89" r="AI79">
        <f>ROUND(X78*L$9/12,2)</f>
        <v> -  </v>
      </c>
      <c t="str" s="89" r="AJ79">
        <f>ROUND(Y78*M$9/12,2)</f>
        <v> -  </v>
      </c>
      <c t="str" s="89" r="AK79">
        <f>ROUND(Z78*N$9/12,2)</f>
        <v> -  </v>
      </c>
      <c t="str" s="89" r="AL79">
        <f>SUM(AB79:AK79)</f>
        <v>#NAME?</v>
      </c>
      <c s="93" r="AM79"/>
      <c t="str" s="89" r="AN79">
        <f>IF(Q78&gt;0,IF((Q78+AB79)&lt;E$10,Q78+AB79,E$10),0)</f>
        <v>#NAME?</v>
      </c>
      <c t="str" s="89" r="AO79">
        <f>IF(R78&gt;0,IF((R78+AC79)&lt;F$10,R78+AC79,F$10),0)</f>
        <v>#NAME?</v>
      </c>
      <c t="str" s="89" r="AP79">
        <f>IF(S78&gt;0,IF((S78+AD79)&lt;G$10,S78+AD79,G$10),0)</f>
        <v>#NAME?</v>
      </c>
      <c t="str" s="89" r="AQ79">
        <f>IF(T78&gt;0,IF((T78+AE79)&lt;H$10,T78+AE79,H$10),0)</f>
        <v>#NAME?</v>
      </c>
      <c t="str" s="89" r="AR79">
        <f>IF(U78&gt;0,IF((U78+AF79)&lt;I$10,U78+AF79,I$10),0)</f>
        <v>#NAME?</v>
      </c>
      <c t="str" s="89" r="AS79">
        <f>IF(V78&gt;0,IF((V78+AG79)&lt;J$10,V78+AG79,J$10),0)</f>
        <v> -  </v>
      </c>
      <c t="str" s="89" r="AT79">
        <f>IF(W78&gt;0,IF((W78+AH79)&lt;K$10,W78+AH79,K$10),0)</f>
        <v> -  </v>
      </c>
      <c t="str" s="89" r="AU79">
        <f>IF(X78&gt;0,IF((X78+AI79)&lt;L$10,X78+AI79,L$10),0)</f>
        <v> -  </v>
      </c>
      <c t="str" s="89" r="AV79">
        <f>IF(Y78&gt;0,IF((Y78+AJ79)&lt;M$10,Y78+AJ79,M$10),0)</f>
        <v> -  </v>
      </c>
      <c t="str" s="89" r="AW79">
        <f>IF(Z78&gt;0,IF((Z78+AK79)&lt;N$10,Z78+AK79,N$10),0)</f>
        <v> -  </v>
      </c>
      <c t="str" s="89" r="AX79">
        <f>SUM(AN79:AW79)</f>
        <v>#NAME?</v>
      </c>
      <c s="89" r="AY79"/>
      <c t="str" s="91" r="AZ79">
        <f>IF(NOT(snowball),0,IF(Q78&lt;=0,0,IF(AN79+$C79&gt;Q78+AB79,Q78+AB79-AN79,$C79)))</f>
        <v>#NAME?</v>
      </c>
      <c t="str" s="89" r="BA79">
        <f>IF(NOT(snowball),0,IF(R78&lt;=0,0,IF($C79&lt;=SUM($AZ79:AZ79),0,IF(AO79+$C79-SUM($AZ79:AZ79)&gt;R78+AC79,R78+AC79-AO79,$C79-SUM($AZ79:AZ79)))))</f>
        <v>#NAME?</v>
      </c>
      <c t="str" s="89" r="BB79">
        <f>IF(NOT(snowball),0,IF(S78&lt;=0,0,IF($C79&lt;=SUM($AZ79:BA79),0,IF(AP79+$C79-SUM($AZ79:BA79)&gt;S78+AD79,S78+AD79-AP79,$C79-SUM($AZ79:BA79)))))</f>
        <v>#NAME?</v>
      </c>
      <c t="str" s="89" r="BC79">
        <f>IF(NOT(snowball),0,IF(T78&lt;=0,0,IF($C79&lt;=SUM($AZ79:BB79),0,IF(AQ79+$C79-SUM($AZ79:BB79)&gt;T78+AE79,T78+AE79-AQ79,$C79-SUM($AZ79:BB79)))))</f>
        <v>#NAME?</v>
      </c>
      <c t="str" s="89" r="BD79">
        <f>IF(NOT(snowball),0,IF(U78&lt;=0,0,IF($C79&lt;=SUM($AZ79:BC79),0,IF(AR79+$C79-SUM($AZ79:BC79)&gt;U78+AF79,U78+AF79-AR79,$C79-SUM($AZ79:BC79)))))</f>
        <v>#NAME?</v>
      </c>
      <c t="str" s="89" r="BE79">
        <f>IF(NOT(snowball),0,IF(V78&lt;=0,0,IF($C79&lt;=SUM($AZ79:BD79),0,IF(AS79+$C79-SUM($AZ79:BD79)&gt;V78+AG79,V78+AG79-AS79,$C79-SUM($AZ79:BD79)))))</f>
        <v>#NAME?</v>
      </c>
      <c t="str" s="89" r="BF79">
        <f>IF(NOT(snowball),0,IF(W78&lt;=0,0,IF($C79&lt;=SUM($AZ79:BE79),0,IF(AT79+$C79-SUM($AZ79:BE79)&gt;W78+AH79,W78+AH79-AT79,$C79-SUM($AZ79:BE79)))))</f>
        <v>#NAME?</v>
      </c>
      <c t="str" s="89" r="BG79">
        <f>IF(NOT(snowball),0,IF(X78&lt;=0,0,IF($C79&lt;=SUM($AZ79:BF79),0,IF(AU79+$C79-SUM($AZ79:BF79)&gt;X78+AI79,X78+AI79-AU79,$C79-SUM($AZ79:BF79)))))</f>
        <v>#NAME?</v>
      </c>
      <c t="str" s="89" r="BH79">
        <f>IF(NOT(snowball),0,IF(Y78&lt;=0,0,IF($C79&lt;=SUM($AZ79:BG79),0,IF(AV79+$C79-SUM($AZ79:BG79)&gt;Y78+AJ79,Y78+AJ79-AV79,$C79-SUM($AZ79:BG79)))))</f>
        <v>#NAME?</v>
      </c>
      <c t="str" s="89" r="BI79">
        <f>IF(NOT(snowball),0,IF(Z78&lt;=0,0,IF($C79&lt;=SUM($AZ79:BH79),0,IF(AW79+$C79-SUM($AZ79:BH79)&gt;Z78+AK79,Z78+AK79-AW79,$C79-SUM($AZ79:BH79)))))</f>
        <v>#NAME?</v>
      </c>
    </row>
    <row customHeight="1" r="80" ht="10.5">
      <c t="str" s="85" r="A80">
        <f>IF(SUM(Q79:Z79)&lt;=0,"",A79+1)</f>
        <v>#NAME?</v>
      </c>
      <c t="str" s="86" r="B80">
        <f>IF(A80="",NA(),DATE(YEAR(B79),MONTH(B79)+1,1))</f>
        <v>#NAME?</v>
      </c>
      <c t="str" s="87" r="C80">
        <f>IF(A80="","",IF(snowball,IF(($E$5-AX80)&lt;0,0,$E$5-AX80),"n/a")+D80)</f>
        <v>#NAME?</v>
      </c>
      <c s="88" r="D80"/>
      <c t="str" s="89" r="E80">
        <f>AN80+AZ80</f>
        <v>#NAME?</v>
      </c>
      <c t="str" s="89" r="F80">
        <f>AO80+BA80</f>
        <v>#NAME?</v>
      </c>
      <c t="str" s="89" r="G80">
        <f>AP80+BB80</f>
        <v>#NAME?</v>
      </c>
      <c t="str" s="89" r="H80">
        <f>AQ80+BC80</f>
        <v>#NAME?</v>
      </c>
      <c t="str" s="89" r="I80">
        <f>AR80+BD80</f>
        <v>#NAME?</v>
      </c>
      <c t="str" s="89" r="J80">
        <f>AS80+BE80</f>
        <v>#NAME?</v>
      </c>
      <c t="str" s="89" r="K80">
        <f>AT80+BF80</f>
        <v>#NAME?</v>
      </c>
      <c t="str" s="89" r="L80">
        <f>AU80+BG80</f>
        <v>#NAME?</v>
      </c>
      <c t="str" s="89" r="M80">
        <f>AV80+BH80</f>
        <v>#NAME?</v>
      </c>
      <c t="str" s="89" r="N80">
        <f>AW80+BI80</f>
        <v>#NAME?</v>
      </c>
      <c s="90" r="O80"/>
      <c t="str" s="89" r="P80">
        <f>SUM(Q80:Z80)</f>
        <v>#NAME?</v>
      </c>
      <c t="str" s="89" r="Q80">
        <f>IF(E$8=0,0,ROUND(Q79-(E80-AB80),2))</f>
        <v>#NAME?</v>
      </c>
      <c t="str" s="89" r="R80">
        <f>IF(F$8=0,0,ROUND(R79-(F80-AC80),2))</f>
        <v>#NAME?</v>
      </c>
      <c t="str" s="89" r="S80">
        <f>IF(G$8=0,0,ROUND(S79-(G80-AD80),2))</f>
        <v>#NAME?</v>
      </c>
      <c t="str" s="89" r="T80">
        <f>IF(H$8=0,0,ROUND(T79-(H80-AE80),2))</f>
        <v>#NAME?</v>
      </c>
      <c t="str" s="89" r="U80">
        <f>IF(I$8=0,0,ROUND(U79-(I80-AF80),2))</f>
        <v>#NAME?</v>
      </c>
      <c t="str" s="89" r="V80">
        <f>IF(J$8=0,0,ROUND(V79-(J80-AG80),2))</f>
        <v> -  </v>
      </c>
      <c t="str" s="89" r="W80">
        <f>IF(K$8=0,0,ROUND(W79-(K80-AH80),2))</f>
        <v> -  </v>
      </c>
      <c t="str" s="89" r="X80">
        <f>IF(L$8=0,0,ROUND(X79-(L80-AI80),2))</f>
        <v> -  </v>
      </c>
      <c t="str" s="89" r="Y80">
        <f>IF(M$8=0,0,ROUND(Y79-(M80-AJ80),2))</f>
        <v> -  </v>
      </c>
      <c t="str" s="89" r="Z80">
        <f>IF(N$8=0,0,ROUND(Z79-(N80-AK80),2))</f>
        <v> -  </v>
      </c>
      <c s="92" r="AA80"/>
      <c t="str" s="89" r="AB80">
        <f>ROUND(Q79*E$9/12,2)</f>
        <v>#NAME?</v>
      </c>
      <c t="str" s="89" r="AC80">
        <f>ROUND(R79*F$9/12,2)</f>
        <v>#NAME?</v>
      </c>
      <c t="str" s="89" r="AD80">
        <f>ROUND(S79*G$9/12,2)</f>
        <v>#NAME?</v>
      </c>
      <c t="str" s="89" r="AE80">
        <f>ROUND(T79*H$9/12,2)</f>
        <v>#NAME?</v>
      </c>
      <c t="str" s="89" r="AF80">
        <f>ROUND(U79*I$9/12,2)</f>
        <v>#NAME?</v>
      </c>
      <c t="str" s="89" r="AG80">
        <f>ROUND(V79*J$9/12,2)</f>
        <v> -  </v>
      </c>
      <c t="str" s="89" r="AH80">
        <f>ROUND(W79*K$9/12,2)</f>
        <v> -  </v>
      </c>
      <c t="str" s="89" r="AI80">
        <f>ROUND(X79*L$9/12,2)</f>
        <v> -  </v>
      </c>
      <c t="str" s="89" r="AJ80">
        <f>ROUND(Y79*M$9/12,2)</f>
        <v> -  </v>
      </c>
      <c t="str" s="89" r="AK80">
        <f>ROUND(Z79*N$9/12,2)</f>
        <v> -  </v>
      </c>
      <c t="str" s="89" r="AL80">
        <f>SUM(AB80:AK80)</f>
        <v>#NAME?</v>
      </c>
      <c s="93" r="AM80"/>
      <c t="str" s="89" r="AN80">
        <f>IF(Q79&gt;0,IF((Q79+AB80)&lt;E$10,Q79+AB80,E$10),0)</f>
        <v>#NAME?</v>
      </c>
      <c t="str" s="89" r="AO80">
        <f>IF(R79&gt;0,IF((R79+AC80)&lt;F$10,R79+AC80,F$10),0)</f>
        <v>#NAME?</v>
      </c>
      <c t="str" s="89" r="AP80">
        <f>IF(S79&gt;0,IF((S79+AD80)&lt;G$10,S79+AD80,G$10),0)</f>
        <v>#NAME?</v>
      </c>
      <c t="str" s="89" r="AQ80">
        <f>IF(T79&gt;0,IF((T79+AE80)&lt;H$10,T79+AE80,H$10),0)</f>
        <v>#NAME?</v>
      </c>
      <c t="str" s="89" r="AR80">
        <f>IF(U79&gt;0,IF((U79+AF80)&lt;I$10,U79+AF80,I$10),0)</f>
        <v>#NAME?</v>
      </c>
      <c t="str" s="89" r="AS80">
        <f>IF(V79&gt;0,IF((V79+AG80)&lt;J$10,V79+AG80,J$10),0)</f>
        <v> -  </v>
      </c>
      <c t="str" s="89" r="AT80">
        <f>IF(W79&gt;0,IF((W79+AH80)&lt;K$10,W79+AH80,K$10),0)</f>
        <v> -  </v>
      </c>
      <c t="str" s="89" r="AU80">
        <f>IF(X79&gt;0,IF((X79+AI80)&lt;L$10,X79+AI80,L$10),0)</f>
        <v> -  </v>
      </c>
      <c t="str" s="89" r="AV80">
        <f>IF(Y79&gt;0,IF((Y79+AJ80)&lt;M$10,Y79+AJ80,M$10),0)</f>
        <v> -  </v>
      </c>
      <c t="str" s="89" r="AW80">
        <f>IF(Z79&gt;0,IF((Z79+AK80)&lt;N$10,Z79+AK80,N$10),0)</f>
        <v> -  </v>
      </c>
      <c t="str" s="89" r="AX80">
        <f>SUM(AN80:AW80)</f>
        <v>#NAME?</v>
      </c>
      <c s="89" r="AY80"/>
      <c t="str" s="91" r="AZ80">
        <f>IF(NOT(snowball),0,IF(Q79&lt;=0,0,IF(AN80+$C80&gt;Q79+AB80,Q79+AB80-AN80,$C80)))</f>
        <v>#NAME?</v>
      </c>
      <c t="str" s="89" r="BA80">
        <f>IF(NOT(snowball),0,IF(R79&lt;=0,0,IF($C80&lt;=SUM($AZ80:AZ80),0,IF(AO80+$C80-SUM($AZ80:AZ80)&gt;R79+AC80,R79+AC80-AO80,$C80-SUM($AZ80:AZ80)))))</f>
        <v>#NAME?</v>
      </c>
      <c t="str" s="89" r="BB80">
        <f>IF(NOT(snowball),0,IF(S79&lt;=0,0,IF($C80&lt;=SUM($AZ80:BA80),0,IF(AP80+$C80-SUM($AZ80:BA80)&gt;S79+AD80,S79+AD80-AP80,$C80-SUM($AZ80:BA80)))))</f>
        <v>#NAME?</v>
      </c>
      <c t="str" s="89" r="BC80">
        <f>IF(NOT(snowball),0,IF(T79&lt;=0,0,IF($C80&lt;=SUM($AZ80:BB80),0,IF(AQ80+$C80-SUM($AZ80:BB80)&gt;T79+AE80,T79+AE80-AQ80,$C80-SUM($AZ80:BB80)))))</f>
        <v>#NAME?</v>
      </c>
      <c t="str" s="89" r="BD80">
        <f>IF(NOT(snowball),0,IF(U79&lt;=0,0,IF($C80&lt;=SUM($AZ80:BC80),0,IF(AR80+$C80-SUM($AZ80:BC80)&gt;U79+AF80,U79+AF80-AR80,$C80-SUM($AZ80:BC80)))))</f>
        <v>#NAME?</v>
      </c>
      <c t="str" s="89" r="BE80">
        <f>IF(NOT(snowball),0,IF(V79&lt;=0,0,IF($C80&lt;=SUM($AZ80:BD80),0,IF(AS80+$C80-SUM($AZ80:BD80)&gt;V79+AG80,V79+AG80-AS80,$C80-SUM($AZ80:BD80)))))</f>
        <v>#NAME?</v>
      </c>
      <c t="str" s="89" r="BF80">
        <f>IF(NOT(snowball),0,IF(W79&lt;=0,0,IF($C80&lt;=SUM($AZ80:BE80),0,IF(AT80+$C80-SUM($AZ80:BE80)&gt;W79+AH80,W79+AH80-AT80,$C80-SUM($AZ80:BE80)))))</f>
        <v>#NAME?</v>
      </c>
      <c t="str" s="89" r="BG80">
        <f>IF(NOT(snowball),0,IF(X79&lt;=0,0,IF($C80&lt;=SUM($AZ80:BF80),0,IF(AU80+$C80-SUM($AZ80:BF80)&gt;X79+AI80,X79+AI80-AU80,$C80-SUM($AZ80:BF80)))))</f>
        <v>#NAME?</v>
      </c>
      <c t="str" s="89" r="BH80">
        <f>IF(NOT(snowball),0,IF(Y79&lt;=0,0,IF($C80&lt;=SUM($AZ80:BG80),0,IF(AV80+$C80-SUM($AZ80:BG80)&gt;Y79+AJ80,Y79+AJ80-AV80,$C80-SUM($AZ80:BG80)))))</f>
        <v>#NAME?</v>
      </c>
      <c t="str" s="89" r="BI80">
        <f>IF(NOT(snowball),0,IF(Z79&lt;=0,0,IF($C80&lt;=SUM($AZ80:BH80),0,IF(AW80+$C80-SUM($AZ80:BH80)&gt;Z79+AK80,Z79+AK80-AW80,$C80-SUM($AZ80:BH80)))))</f>
        <v>#NAME?</v>
      </c>
    </row>
    <row customHeight="1" r="81" ht="10.5">
      <c t="str" s="85" r="A81">
        <f>IF(SUM(Q80:Z80)&lt;=0,"",A80+1)</f>
        <v>#NAME?</v>
      </c>
      <c t="str" s="86" r="B81">
        <f>IF(A81="",NA(),DATE(YEAR(B80),MONTH(B80)+1,1))</f>
        <v>#NAME?</v>
      </c>
      <c t="str" s="87" r="C81">
        <f>IF(A81="","",IF(snowball,IF(($E$5-AX81)&lt;0,0,$E$5-AX81),"n/a")+D81)</f>
        <v>#NAME?</v>
      </c>
      <c s="88" r="D81"/>
      <c t="str" s="89" r="E81">
        <f>AN81+AZ81</f>
        <v>#NAME?</v>
      </c>
      <c t="str" s="89" r="F81">
        <f>AO81+BA81</f>
        <v>#NAME?</v>
      </c>
      <c t="str" s="89" r="G81">
        <f>AP81+BB81</f>
        <v>#NAME?</v>
      </c>
      <c t="str" s="89" r="H81">
        <f>AQ81+BC81</f>
        <v>#NAME?</v>
      </c>
      <c t="str" s="89" r="I81">
        <f>AR81+BD81</f>
        <v>#NAME?</v>
      </c>
      <c t="str" s="89" r="J81">
        <f>AS81+BE81</f>
        <v>#NAME?</v>
      </c>
      <c t="str" s="89" r="K81">
        <f>AT81+BF81</f>
        <v>#NAME?</v>
      </c>
      <c t="str" s="89" r="L81">
        <f>AU81+BG81</f>
        <v>#NAME?</v>
      </c>
      <c t="str" s="89" r="M81">
        <f>AV81+BH81</f>
        <v>#NAME?</v>
      </c>
      <c t="str" s="89" r="N81">
        <f>AW81+BI81</f>
        <v>#NAME?</v>
      </c>
      <c s="90" r="O81"/>
      <c t="str" s="89" r="P81">
        <f>SUM(Q81:Z81)</f>
        <v>#NAME?</v>
      </c>
      <c t="str" s="89" r="Q81">
        <f>IF(E$8=0,0,ROUND(Q80-(E81-AB81),2))</f>
        <v>#NAME?</v>
      </c>
      <c t="str" s="89" r="R81">
        <f>IF(F$8=0,0,ROUND(R80-(F81-AC81),2))</f>
        <v>#NAME?</v>
      </c>
      <c t="str" s="89" r="S81">
        <f>IF(G$8=0,0,ROUND(S80-(G81-AD81),2))</f>
        <v>#NAME?</v>
      </c>
      <c t="str" s="89" r="T81">
        <f>IF(H$8=0,0,ROUND(T80-(H81-AE81),2))</f>
        <v>#NAME?</v>
      </c>
      <c t="str" s="89" r="U81">
        <f>IF(I$8=0,0,ROUND(U80-(I81-AF81),2))</f>
        <v>#NAME?</v>
      </c>
      <c t="str" s="89" r="V81">
        <f>IF(J$8=0,0,ROUND(V80-(J81-AG81),2))</f>
        <v> -  </v>
      </c>
      <c t="str" s="89" r="W81">
        <f>IF(K$8=0,0,ROUND(W80-(K81-AH81),2))</f>
        <v> -  </v>
      </c>
      <c t="str" s="89" r="X81">
        <f>IF(L$8=0,0,ROUND(X80-(L81-AI81),2))</f>
        <v> -  </v>
      </c>
      <c t="str" s="89" r="Y81">
        <f>IF(M$8=0,0,ROUND(Y80-(M81-AJ81),2))</f>
        <v> -  </v>
      </c>
      <c t="str" s="89" r="Z81">
        <f>IF(N$8=0,0,ROUND(Z80-(N81-AK81),2))</f>
        <v> -  </v>
      </c>
      <c s="92" r="AA81"/>
      <c t="str" s="89" r="AB81">
        <f>ROUND(Q80*E$9/12,2)</f>
        <v>#NAME?</v>
      </c>
      <c t="str" s="89" r="AC81">
        <f>ROUND(R80*F$9/12,2)</f>
        <v>#NAME?</v>
      </c>
      <c t="str" s="89" r="AD81">
        <f>ROUND(S80*G$9/12,2)</f>
        <v>#NAME?</v>
      </c>
      <c t="str" s="89" r="AE81">
        <f>ROUND(T80*H$9/12,2)</f>
        <v>#NAME?</v>
      </c>
      <c t="str" s="89" r="AF81">
        <f>ROUND(U80*I$9/12,2)</f>
        <v>#NAME?</v>
      </c>
      <c t="str" s="89" r="AG81">
        <f>ROUND(V80*J$9/12,2)</f>
        <v> -  </v>
      </c>
      <c t="str" s="89" r="AH81">
        <f>ROUND(W80*K$9/12,2)</f>
        <v> -  </v>
      </c>
      <c t="str" s="89" r="AI81">
        <f>ROUND(X80*L$9/12,2)</f>
        <v> -  </v>
      </c>
      <c t="str" s="89" r="AJ81">
        <f>ROUND(Y80*M$9/12,2)</f>
        <v> -  </v>
      </c>
      <c t="str" s="89" r="AK81">
        <f>ROUND(Z80*N$9/12,2)</f>
        <v> -  </v>
      </c>
      <c t="str" s="89" r="AL81">
        <f>SUM(AB81:AK81)</f>
        <v>#NAME?</v>
      </c>
      <c s="93" r="AM81"/>
      <c t="str" s="89" r="AN81">
        <f>IF(Q80&gt;0,IF((Q80+AB81)&lt;E$10,Q80+AB81,E$10),0)</f>
        <v>#NAME?</v>
      </c>
      <c t="str" s="89" r="AO81">
        <f>IF(R80&gt;0,IF((R80+AC81)&lt;F$10,R80+AC81,F$10),0)</f>
        <v>#NAME?</v>
      </c>
      <c t="str" s="89" r="AP81">
        <f>IF(S80&gt;0,IF((S80+AD81)&lt;G$10,S80+AD81,G$10),0)</f>
        <v>#NAME?</v>
      </c>
      <c t="str" s="89" r="AQ81">
        <f>IF(T80&gt;0,IF((T80+AE81)&lt;H$10,T80+AE81,H$10),0)</f>
        <v>#NAME?</v>
      </c>
      <c t="str" s="89" r="AR81">
        <f>IF(U80&gt;0,IF((U80+AF81)&lt;I$10,U80+AF81,I$10),0)</f>
        <v>#NAME?</v>
      </c>
      <c t="str" s="89" r="AS81">
        <f>IF(V80&gt;0,IF((V80+AG81)&lt;J$10,V80+AG81,J$10),0)</f>
        <v> -  </v>
      </c>
      <c t="str" s="89" r="AT81">
        <f>IF(W80&gt;0,IF((W80+AH81)&lt;K$10,W80+AH81,K$10),0)</f>
        <v> -  </v>
      </c>
      <c t="str" s="89" r="AU81">
        <f>IF(X80&gt;0,IF((X80+AI81)&lt;L$10,X80+AI81,L$10),0)</f>
        <v> -  </v>
      </c>
      <c t="str" s="89" r="AV81">
        <f>IF(Y80&gt;0,IF((Y80+AJ81)&lt;M$10,Y80+AJ81,M$10),0)</f>
        <v> -  </v>
      </c>
      <c t="str" s="89" r="AW81">
        <f>IF(Z80&gt;0,IF((Z80+AK81)&lt;N$10,Z80+AK81,N$10),0)</f>
        <v> -  </v>
      </c>
      <c t="str" s="89" r="AX81">
        <f>SUM(AN81:AW81)</f>
        <v>#NAME?</v>
      </c>
      <c s="89" r="AY81"/>
      <c t="str" s="91" r="AZ81">
        <f>IF(NOT(snowball),0,IF(Q80&lt;=0,0,IF(AN81+$C81&gt;Q80+AB81,Q80+AB81-AN81,$C81)))</f>
        <v>#NAME?</v>
      </c>
      <c t="str" s="89" r="BA81">
        <f>IF(NOT(snowball),0,IF(R80&lt;=0,0,IF($C81&lt;=SUM($AZ81:AZ81),0,IF(AO81+$C81-SUM($AZ81:AZ81)&gt;R80+AC81,R80+AC81-AO81,$C81-SUM($AZ81:AZ81)))))</f>
        <v>#NAME?</v>
      </c>
      <c t="str" s="89" r="BB81">
        <f>IF(NOT(snowball),0,IF(S80&lt;=0,0,IF($C81&lt;=SUM($AZ81:BA81),0,IF(AP81+$C81-SUM($AZ81:BA81)&gt;S80+AD81,S80+AD81-AP81,$C81-SUM($AZ81:BA81)))))</f>
        <v>#NAME?</v>
      </c>
      <c t="str" s="89" r="BC81">
        <f>IF(NOT(snowball),0,IF(T80&lt;=0,0,IF($C81&lt;=SUM($AZ81:BB81),0,IF(AQ81+$C81-SUM($AZ81:BB81)&gt;T80+AE81,T80+AE81-AQ81,$C81-SUM($AZ81:BB81)))))</f>
        <v>#NAME?</v>
      </c>
      <c t="str" s="89" r="BD81">
        <f>IF(NOT(snowball),0,IF(U80&lt;=0,0,IF($C81&lt;=SUM($AZ81:BC81),0,IF(AR81+$C81-SUM($AZ81:BC81)&gt;U80+AF81,U80+AF81-AR81,$C81-SUM($AZ81:BC81)))))</f>
        <v>#NAME?</v>
      </c>
      <c t="str" s="89" r="BE81">
        <f>IF(NOT(snowball),0,IF(V80&lt;=0,0,IF($C81&lt;=SUM($AZ81:BD81),0,IF(AS81+$C81-SUM($AZ81:BD81)&gt;V80+AG81,V80+AG81-AS81,$C81-SUM($AZ81:BD81)))))</f>
        <v>#NAME?</v>
      </c>
      <c t="str" s="89" r="BF81">
        <f>IF(NOT(snowball),0,IF(W80&lt;=0,0,IF($C81&lt;=SUM($AZ81:BE81),0,IF(AT81+$C81-SUM($AZ81:BE81)&gt;W80+AH81,W80+AH81-AT81,$C81-SUM($AZ81:BE81)))))</f>
        <v>#NAME?</v>
      </c>
      <c t="str" s="89" r="BG81">
        <f>IF(NOT(snowball),0,IF(X80&lt;=0,0,IF($C81&lt;=SUM($AZ81:BF81),0,IF(AU81+$C81-SUM($AZ81:BF81)&gt;X80+AI81,X80+AI81-AU81,$C81-SUM($AZ81:BF81)))))</f>
        <v>#NAME?</v>
      </c>
      <c t="str" s="89" r="BH81">
        <f>IF(NOT(snowball),0,IF(Y80&lt;=0,0,IF($C81&lt;=SUM($AZ81:BG81),0,IF(AV81+$C81-SUM($AZ81:BG81)&gt;Y80+AJ81,Y80+AJ81-AV81,$C81-SUM($AZ81:BG81)))))</f>
        <v>#NAME?</v>
      </c>
      <c t="str" s="89" r="BI81">
        <f>IF(NOT(snowball),0,IF(Z80&lt;=0,0,IF($C81&lt;=SUM($AZ81:BH81),0,IF(AW81+$C81-SUM($AZ81:BH81)&gt;Z80+AK81,Z80+AK81-AW81,$C81-SUM($AZ81:BH81)))))</f>
        <v>#NAME?</v>
      </c>
    </row>
    <row customHeight="1" r="82" ht="10.5">
      <c t="str" s="85" r="A82">
        <f>IF(SUM(Q81:Z81)&lt;=0,"",A81+1)</f>
        <v>#NAME?</v>
      </c>
      <c t="str" s="86" r="B82">
        <f>IF(A82="",NA(),DATE(YEAR(B81),MONTH(B81)+1,1))</f>
        <v>#NAME?</v>
      </c>
      <c t="str" s="87" r="C82">
        <f>IF(A82="","",IF(snowball,IF(($E$5-AX82)&lt;0,0,$E$5-AX82),"n/a")+D82)</f>
        <v>#NAME?</v>
      </c>
      <c s="88" r="D82"/>
      <c t="str" s="89" r="E82">
        <f>AN82+AZ82</f>
        <v>#NAME?</v>
      </c>
      <c t="str" s="89" r="F82">
        <f>AO82+BA82</f>
        <v>#NAME?</v>
      </c>
      <c t="str" s="89" r="G82">
        <f>AP82+BB82</f>
        <v>#NAME?</v>
      </c>
      <c t="str" s="89" r="H82">
        <f>AQ82+BC82</f>
        <v>#NAME?</v>
      </c>
      <c t="str" s="89" r="I82">
        <f>AR82+BD82</f>
        <v>#NAME?</v>
      </c>
      <c t="str" s="89" r="J82">
        <f>AS82+BE82</f>
        <v>#NAME?</v>
      </c>
      <c t="str" s="89" r="K82">
        <f>AT82+BF82</f>
        <v>#NAME?</v>
      </c>
      <c t="str" s="89" r="L82">
        <f>AU82+BG82</f>
        <v>#NAME?</v>
      </c>
      <c t="str" s="89" r="M82">
        <f>AV82+BH82</f>
        <v>#NAME?</v>
      </c>
      <c t="str" s="89" r="N82">
        <f>AW82+BI82</f>
        <v>#NAME?</v>
      </c>
      <c s="90" r="O82"/>
      <c t="str" s="89" r="P82">
        <f>SUM(Q82:Z82)</f>
        <v>#NAME?</v>
      </c>
      <c t="str" s="89" r="Q82">
        <f>IF(E$8=0,0,ROUND(Q81-(E82-AB82),2))</f>
        <v>#NAME?</v>
      </c>
      <c t="str" s="89" r="R82">
        <f>IF(F$8=0,0,ROUND(R81-(F82-AC82),2))</f>
        <v>#NAME?</v>
      </c>
      <c t="str" s="89" r="S82">
        <f>IF(G$8=0,0,ROUND(S81-(G82-AD82),2))</f>
        <v>#NAME?</v>
      </c>
      <c t="str" s="89" r="T82">
        <f>IF(H$8=0,0,ROUND(T81-(H82-AE82),2))</f>
        <v>#NAME?</v>
      </c>
      <c t="str" s="89" r="U82">
        <f>IF(I$8=0,0,ROUND(U81-(I82-AF82),2))</f>
        <v>#NAME?</v>
      </c>
      <c t="str" s="89" r="V82">
        <f>IF(J$8=0,0,ROUND(V81-(J82-AG82),2))</f>
        <v> -  </v>
      </c>
      <c t="str" s="89" r="W82">
        <f>IF(K$8=0,0,ROUND(W81-(K82-AH82),2))</f>
        <v> -  </v>
      </c>
      <c t="str" s="89" r="X82">
        <f>IF(L$8=0,0,ROUND(X81-(L82-AI82),2))</f>
        <v> -  </v>
      </c>
      <c t="str" s="89" r="Y82">
        <f>IF(M$8=0,0,ROUND(Y81-(M82-AJ82),2))</f>
        <v> -  </v>
      </c>
      <c t="str" s="89" r="Z82">
        <f>IF(N$8=0,0,ROUND(Z81-(N82-AK82),2))</f>
        <v> -  </v>
      </c>
      <c s="92" r="AA82"/>
      <c t="str" s="89" r="AB82">
        <f>ROUND(Q81*E$9/12,2)</f>
        <v>#NAME?</v>
      </c>
      <c t="str" s="89" r="AC82">
        <f>ROUND(R81*F$9/12,2)</f>
        <v>#NAME?</v>
      </c>
      <c t="str" s="89" r="AD82">
        <f>ROUND(S81*G$9/12,2)</f>
        <v>#NAME?</v>
      </c>
      <c t="str" s="89" r="AE82">
        <f>ROUND(T81*H$9/12,2)</f>
        <v>#NAME?</v>
      </c>
      <c t="str" s="89" r="AF82">
        <f>ROUND(U81*I$9/12,2)</f>
        <v>#NAME?</v>
      </c>
      <c t="str" s="89" r="AG82">
        <f>ROUND(V81*J$9/12,2)</f>
        <v> -  </v>
      </c>
      <c t="str" s="89" r="AH82">
        <f>ROUND(W81*K$9/12,2)</f>
        <v> -  </v>
      </c>
      <c t="str" s="89" r="AI82">
        <f>ROUND(X81*L$9/12,2)</f>
        <v> -  </v>
      </c>
      <c t="str" s="89" r="AJ82">
        <f>ROUND(Y81*M$9/12,2)</f>
        <v> -  </v>
      </c>
      <c t="str" s="89" r="AK82">
        <f>ROUND(Z81*N$9/12,2)</f>
        <v> -  </v>
      </c>
      <c t="str" s="89" r="AL82">
        <f>SUM(AB82:AK82)</f>
        <v>#NAME?</v>
      </c>
      <c s="93" r="AM82"/>
      <c t="str" s="89" r="AN82">
        <f>IF(Q81&gt;0,IF((Q81+AB82)&lt;E$10,Q81+AB82,E$10),0)</f>
        <v>#NAME?</v>
      </c>
      <c t="str" s="89" r="AO82">
        <f>IF(R81&gt;0,IF((R81+AC82)&lt;F$10,R81+AC82,F$10),0)</f>
        <v>#NAME?</v>
      </c>
      <c t="str" s="89" r="AP82">
        <f>IF(S81&gt;0,IF((S81+AD82)&lt;G$10,S81+AD82,G$10),0)</f>
        <v>#NAME?</v>
      </c>
      <c t="str" s="89" r="AQ82">
        <f>IF(T81&gt;0,IF((T81+AE82)&lt;H$10,T81+AE82,H$10),0)</f>
        <v>#NAME?</v>
      </c>
      <c t="str" s="89" r="AR82">
        <f>IF(U81&gt;0,IF((U81+AF82)&lt;I$10,U81+AF82,I$10),0)</f>
        <v>#NAME?</v>
      </c>
      <c t="str" s="89" r="AS82">
        <f>IF(V81&gt;0,IF((V81+AG82)&lt;J$10,V81+AG82,J$10),0)</f>
        <v> -  </v>
      </c>
      <c t="str" s="89" r="AT82">
        <f>IF(W81&gt;0,IF((W81+AH82)&lt;K$10,W81+AH82,K$10),0)</f>
        <v> -  </v>
      </c>
      <c t="str" s="89" r="AU82">
        <f>IF(X81&gt;0,IF((X81+AI82)&lt;L$10,X81+AI82,L$10),0)</f>
        <v> -  </v>
      </c>
      <c t="str" s="89" r="AV82">
        <f>IF(Y81&gt;0,IF((Y81+AJ82)&lt;M$10,Y81+AJ82,M$10),0)</f>
        <v> -  </v>
      </c>
      <c t="str" s="89" r="AW82">
        <f>IF(Z81&gt;0,IF((Z81+AK82)&lt;N$10,Z81+AK82,N$10),0)</f>
        <v> -  </v>
      </c>
      <c t="str" s="89" r="AX82">
        <f>SUM(AN82:AW82)</f>
        <v>#NAME?</v>
      </c>
      <c s="89" r="AY82"/>
      <c t="str" s="91" r="AZ82">
        <f>IF(NOT(snowball),0,IF(Q81&lt;=0,0,IF(AN82+$C82&gt;Q81+AB82,Q81+AB82-AN82,$C82)))</f>
        <v>#NAME?</v>
      </c>
      <c t="str" s="89" r="BA82">
        <f>IF(NOT(snowball),0,IF(R81&lt;=0,0,IF($C82&lt;=SUM($AZ82:AZ82),0,IF(AO82+$C82-SUM($AZ82:AZ82)&gt;R81+AC82,R81+AC82-AO82,$C82-SUM($AZ82:AZ82)))))</f>
        <v>#NAME?</v>
      </c>
      <c t="str" s="89" r="BB82">
        <f>IF(NOT(snowball),0,IF(S81&lt;=0,0,IF($C82&lt;=SUM($AZ82:BA82),0,IF(AP82+$C82-SUM($AZ82:BA82)&gt;S81+AD82,S81+AD82-AP82,$C82-SUM($AZ82:BA82)))))</f>
        <v>#NAME?</v>
      </c>
      <c t="str" s="89" r="BC82">
        <f>IF(NOT(snowball),0,IF(T81&lt;=0,0,IF($C82&lt;=SUM($AZ82:BB82),0,IF(AQ82+$C82-SUM($AZ82:BB82)&gt;T81+AE82,T81+AE82-AQ82,$C82-SUM($AZ82:BB82)))))</f>
        <v>#NAME?</v>
      </c>
      <c t="str" s="89" r="BD82">
        <f>IF(NOT(snowball),0,IF(U81&lt;=0,0,IF($C82&lt;=SUM($AZ82:BC82),0,IF(AR82+$C82-SUM($AZ82:BC82)&gt;U81+AF82,U81+AF82-AR82,$C82-SUM($AZ82:BC82)))))</f>
        <v>#NAME?</v>
      </c>
      <c t="str" s="89" r="BE82">
        <f>IF(NOT(snowball),0,IF(V81&lt;=0,0,IF($C82&lt;=SUM($AZ82:BD82),0,IF(AS82+$C82-SUM($AZ82:BD82)&gt;V81+AG82,V81+AG82-AS82,$C82-SUM($AZ82:BD82)))))</f>
        <v>#NAME?</v>
      </c>
      <c t="str" s="89" r="BF82">
        <f>IF(NOT(snowball),0,IF(W81&lt;=0,0,IF($C82&lt;=SUM($AZ82:BE82),0,IF(AT82+$C82-SUM($AZ82:BE82)&gt;W81+AH82,W81+AH82-AT82,$C82-SUM($AZ82:BE82)))))</f>
        <v>#NAME?</v>
      </c>
      <c t="str" s="89" r="BG82">
        <f>IF(NOT(snowball),0,IF(X81&lt;=0,0,IF($C82&lt;=SUM($AZ82:BF82),0,IF(AU82+$C82-SUM($AZ82:BF82)&gt;X81+AI82,X81+AI82-AU82,$C82-SUM($AZ82:BF82)))))</f>
        <v>#NAME?</v>
      </c>
      <c t="str" s="89" r="BH82">
        <f>IF(NOT(snowball),0,IF(Y81&lt;=0,0,IF($C82&lt;=SUM($AZ82:BG82),0,IF(AV82+$C82-SUM($AZ82:BG82)&gt;Y81+AJ82,Y81+AJ82-AV82,$C82-SUM($AZ82:BG82)))))</f>
        <v>#NAME?</v>
      </c>
      <c t="str" s="89" r="BI82">
        <f>IF(NOT(snowball),0,IF(Z81&lt;=0,0,IF($C82&lt;=SUM($AZ82:BH82),0,IF(AW82+$C82-SUM($AZ82:BH82)&gt;Z81+AK82,Z81+AK82-AW82,$C82-SUM($AZ82:BH82)))))</f>
        <v>#NAME?</v>
      </c>
    </row>
    <row customHeight="1" r="83" ht="10.5">
      <c t="str" s="85" r="A83">
        <f>IF(SUM(Q82:Z82)&lt;=0,"",A82+1)</f>
        <v>#NAME?</v>
      </c>
      <c t="str" s="86" r="B83">
        <f>IF(A83="",NA(),DATE(YEAR(B82),MONTH(B82)+1,1))</f>
        <v>#NAME?</v>
      </c>
      <c t="str" s="87" r="C83">
        <f>IF(A83="","",IF(snowball,IF(($E$5-AX83)&lt;0,0,$E$5-AX83),"n/a")+D83)</f>
        <v>#NAME?</v>
      </c>
      <c s="88" r="D83"/>
      <c t="str" s="89" r="E83">
        <f>AN83+AZ83</f>
        <v>#NAME?</v>
      </c>
      <c t="str" s="89" r="F83">
        <f>AO83+BA83</f>
        <v>#NAME?</v>
      </c>
      <c t="str" s="89" r="G83">
        <f>AP83+BB83</f>
        <v>#NAME?</v>
      </c>
      <c t="str" s="89" r="H83">
        <f>AQ83+BC83</f>
        <v>#NAME?</v>
      </c>
      <c t="str" s="89" r="I83">
        <f>AR83+BD83</f>
        <v>#NAME?</v>
      </c>
      <c t="str" s="89" r="J83">
        <f>AS83+BE83</f>
        <v>#NAME?</v>
      </c>
      <c t="str" s="89" r="K83">
        <f>AT83+BF83</f>
        <v>#NAME?</v>
      </c>
      <c t="str" s="89" r="L83">
        <f>AU83+BG83</f>
        <v>#NAME?</v>
      </c>
      <c t="str" s="89" r="M83">
        <f>AV83+BH83</f>
        <v>#NAME?</v>
      </c>
      <c t="str" s="89" r="N83">
        <f>AW83+BI83</f>
        <v>#NAME?</v>
      </c>
      <c s="90" r="O83"/>
      <c t="str" s="89" r="P83">
        <f>SUM(Q83:Z83)</f>
        <v>#NAME?</v>
      </c>
      <c t="str" s="89" r="Q83">
        <f>IF(E$8=0,0,ROUND(Q82-(E83-AB83),2))</f>
        <v>#NAME?</v>
      </c>
      <c t="str" s="89" r="R83">
        <f>IF(F$8=0,0,ROUND(R82-(F83-AC83),2))</f>
        <v>#NAME?</v>
      </c>
      <c t="str" s="89" r="S83">
        <f>IF(G$8=0,0,ROUND(S82-(G83-AD83),2))</f>
        <v>#NAME?</v>
      </c>
      <c t="str" s="89" r="T83">
        <f>IF(H$8=0,0,ROUND(T82-(H83-AE83),2))</f>
        <v>#NAME?</v>
      </c>
      <c t="str" s="89" r="U83">
        <f>IF(I$8=0,0,ROUND(U82-(I83-AF83),2))</f>
        <v>#NAME?</v>
      </c>
      <c t="str" s="89" r="V83">
        <f>IF(J$8=0,0,ROUND(V82-(J83-AG83),2))</f>
        <v> -  </v>
      </c>
      <c t="str" s="89" r="W83">
        <f>IF(K$8=0,0,ROUND(W82-(K83-AH83),2))</f>
        <v> -  </v>
      </c>
      <c t="str" s="89" r="X83">
        <f>IF(L$8=0,0,ROUND(X82-(L83-AI83),2))</f>
        <v> -  </v>
      </c>
      <c t="str" s="89" r="Y83">
        <f>IF(M$8=0,0,ROUND(Y82-(M83-AJ83),2))</f>
        <v> -  </v>
      </c>
      <c t="str" s="89" r="Z83">
        <f>IF(N$8=0,0,ROUND(Z82-(N83-AK83),2))</f>
        <v> -  </v>
      </c>
      <c s="92" r="AA83"/>
      <c t="str" s="89" r="AB83">
        <f>ROUND(Q82*E$9/12,2)</f>
        <v>#NAME?</v>
      </c>
      <c t="str" s="89" r="AC83">
        <f>ROUND(R82*F$9/12,2)</f>
        <v>#NAME?</v>
      </c>
      <c t="str" s="89" r="AD83">
        <f>ROUND(S82*G$9/12,2)</f>
        <v>#NAME?</v>
      </c>
      <c t="str" s="89" r="AE83">
        <f>ROUND(T82*H$9/12,2)</f>
        <v>#NAME?</v>
      </c>
      <c t="str" s="89" r="AF83">
        <f>ROUND(U82*I$9/12,2)</f>
        <v>#NAME?</v>
      </c>
      <c t="str" s="89" r="AG83">
        <f>ROUND(V82*J$9/12,2)</f>
        <v> -  </v>
      </c>
      <c t="str" s="89" r="AH83">
        <f>ROUND(W82*K$9/12,2)</f>
        <v> -  </v>
      </c>
      <c t="str" s="89" r="AI83">
        <f>ROUND(X82*L$9/12,2)</f>
        <v> -  </v>
      </c>
      <c t="str" s="89" r="AJ83">
        <f>ROUND(Y82*M$9/12,2)</f>
        <v> -  </v>
      </c>
      <c t="str" s="89" r="AK83">
        <f>ROUND(Z82*N$9/12,2)</f>
        <v> -  </v>
      </c>
      <c t="str" s="89" r="AL83">
        <f>SUM(AB83:AK83)</f>
        <v>#NAME?</v>
      </c>
      <c s="93" r="AM83"/>
      <c t="str" s="89" r="AN83">
        <f>IF(Q82&gt;0,IF((Q82+AB83)&lt;E$10,Q82+AB83,E$10),0)</f>
        <v>#NAME?</v>
      </c>
      <c t="str" s="89" r="AO83">
        <f>IF(R82&gt;0,IF((R82+AC83)&lt;F$10,R82+AC83,F$10),0)</f>
        <v>#NAME?</v>
      </c>
      <c t="str" s="89" r="AP83">
        <f>IF(S82&gt;0,IF((S82+AD83)&lt;G$10,S82+AD83,G$10),0)</f>
        <v>#NAME?</v>
      </c>
      <c t="str" s="89" r="AQ83">
        <f>IF(T82&gt;0,IF((T82+AE83)&lt;H$10,T82+AE83,H$10),0)</f>
        <v>#NAME?</v>
      </c>
      <c t="str" s="89" r="AR83">
        <f>IF(U82&gt;0,IF((U82+AF83)&lt;I$10,U82+AF83,I$10),0)</f>
        <v>#NAME?</v>
      </c>
      <c t="str" s="89" r="AS83">
        <f>IF(V82&gt;0,IF((V82+AG83)&lt;J$10,V82+AG83,J$10),0)</f>
        <v> -  </v>
      </c>
      <c t="str" s="89" r="AT83">
        <f>IF(W82&gt;0,IF((W82+AH83)&lt;K$10,W82+AH83,K$10),0)</f>
        <v> -  </v>
      </c>
      <c t="str" s="89" r="AU83">
        <f>IF(X82&gt;0,IF((X82+AI83)&lt;L$10,X82+AI83,L$10),0)</f>
        <v> -  </v>
      </c>
      <c t="str" s="89" r="AV83">
        <f>IF(Y82&gt;0,IF((Y82+AJ83)&lt;M$10,Y82+AJ83,M$10),0)</f>
        <v> -  </v>
      </c>
      <c t="str" s="89" r="AW83">
        <f>IF(Z82&gt;0,IF((Z82+AK83)&lt;N$10,Z82+AK83,N$10),0)</f>
        <v> -  </v>
      </c>
      <c t="str" s="89" r="AX83">
        <f>SUM(AN83:AW83)</f>
        <v>#NAME?</v>
      </c>
      <c s="89" r="AY83"/>
      <c t="str" s="91" r="AZ83">
        <f>IF(NOT(snowball),0,IF(Q82&lt;=0,0,IF(AN83+$C83&gt;Q82+AB83,Q82+AB83-AN83,$C83)))</f>
        <v>#NAME?</v>
      </c>
      <c t="str" s="89" r="BA83">
        <f>IF(NOT(snowball),0,IF(R82&lt;=0,0,IF($C83&lt;=SUM($AZ83:AZ83),0,IF(AO83+$C83-SUM($AZ83:AZ83)&gt;R82+AC83,R82+AC83-AO83,$C83-SUM($AZ83:AZ83)))))</f>
        <v>#NAME?</v>
      </c>
      <c t="str" s="89" r="BB83">
        <f>IF(NOT(snowball),0,IF(S82&lt;=0,0,IF($C83&lt;=SUM($AZ83:BA83),0,IF(AP83+$C83-SUM($AZ83:BA83)&gt;S82+AD83,S82+AD83-AP83,$C83-SUM($AZ83:BA83)))))</f>
        <v>#NAME?</v>
      </c>
      <c t="str" s="89" r="BC83">
        <f>IF(NOT(snowball),0,IF(T82&lt;=0,0,IF($C83&lt;=SUM($AZ83:BB83),0,IF(AQ83+$C83-SUM($AZ83:BB83)&gt;T82+AE83,T82+AE83-AQ83,$C83-SUM($AZ83:BB83)))))</f>
        <v>#NAME?</v>
      </c>
      <c t="str" s="89" r="BD83">
        <f>IF(NOT(snowball),0,IF(U82&lt;=0,0,IF($C83&lt;=SUM($AZ83:BC83),0,IF(AR83+$C83-SUM($AZ83:BC83)&gt;U82+AF83,U82+AF83-AR83,$C83-SUM($AZ83:BC83)))))</f>
        <v>#NAME?</v>
      </c>
      <c t="str" s="89" r="BE83">
        <f>IF(NOT(snowball),0,IF(V82&lt;=0,0,IF($C83&lt;=SUM($AZ83:BD83),0,IF(AS83+$C83-SUM($AZ83:BD83)&gt;V82+AG83,V82+AG83-AS83,$C83-SUM($AZ83:BD83)))))</f>
        <v>#NAME?</v>
      </c>
      <c t="str" s="89" r="BF83">
        <f>IF(NOT(snowball),0,IF(W82&lt;=0,0,IF($C83&lt;=SUM($AZ83:BE83),0,IF(AT83+$C83-SUM($AZ83:BE83)&gt;W82+AH83,W82+AH83-AT83,$C83-SUM($AZ83:BE83)))))</f>
        <v>#NAME?</v>
      </c>
      <c t="str" s="89" r="BG83">
        <f>IF(NOT(snowball),0,IF(X82&lt;=0,0,IF($C83&lt;=SUM($AZ83:BF83),0,IF(AU83+$C83-SUM($AZ83:BF83)&gt;X82+AI83,X82+AI83-AU83,$C83-SUM($AZ83:BF83)))))</f>
        <v>#NAME?</v>
      </c>
      <c t="str" s="89" r="BH83">
        <f>IF(NOT(snowball),0,IF(Y82&lt;=0,0,IF($C83&lt;=SUM($AZ83:BG83),0,IF(AV83+$C83-SUM($AZ83:BG83)&gt;Y82+AJ83,Y82+AJ83-AV83,$C83-SUM($AZ83:BG83)))))</f>
        <v>#NAME?</v>
      </c>
      <c t="str" s="89" r="BI83">
        <f>IF(NOT(snowball),0,IF(Z82&lt;=0,0,IF($C83&lt;=SUM($AZ83:BH83),0,IF(AW83+$C83-SUM($AZ83:BH83)&gt;Z82+AK83,Z82+AK83-AW83,$C83-SUM($AZ83:BH83)))))</f>
        <v>#NAME?</v>
      </c>
    </row>
    <row customHeight="1" r="84" ht="10.5">
      <c t="str" s="85" r="A84">
        <f>IF(SUM(Q83:Z83)&lt;=0,"",A83+1)</f>
        <v>#NAME?</v>
      </c>
      <c t="str" s="86" r="B84">
        <f>IF(A84="",NA(),DATE(YEAR(B83),MONTH(B83)+1,1))</f>
        <v>#NAME?</v>
      </c>
      <c t="str" s="87" r="C84">
        <f>IF(A84="","",IF(snowball,IF(($E$5-AX84)&lt;0,0,$E$5-AX84),"n/a")+D84)</f>
        <v>#NAME?</v>
      </c>
      <c s="88" r="D84"/>
      <c t="str" s="89" r="E84">
        <f>AN84+AZ84</f>
        <v>#NAME?</v>
      </c>
      <c t="str" s="89" r="F84">
        <f>AO84+BA84</f>
        <v>#NAME?</v>
      </c>
      <c t="str" s="89" r="G84">
        <f>AP84+BB84</f>
        <v>#NAME?</v>
      </c>
      <c t="str" s="89" r="H84">
        <f>AQ84+BC84</f>
        <v>#NAME?</v>
      </c>
      <c t="str" s="89" r="I84">
        <f>AR84+BD84</f>
        <v>#NAME?</v>
      </c>
      <c t="str" s="89" r="J84">
        <f>AS84+BE84</f>
        <v>#NAME?</v>
      </c>
      <c t="str" s="89" r="K84">
        <f>AT84+BF84</f>
        <v>#NAME?</v>
      </c>
      <c t="str" s="89" r="L84">
        <f>AU84+BG84</f>
        <v>#NAME?</v>
      </c>
      <c t="str" s="89" r="M84">
        <f>AV84+BH84</f>
        <v>#NAME?</v>
      </c>
      <c t="str" s="89" r="N84">
        <f>AW84+BI84</f>
        <v>#NAME?</v>
      </c>
      <c s="90" r="O84"/>
      <c t="str" s="89" r="P84">
        <f>SUM(Q84:Z84)</f>
        <v>#NAME?</v>
      </c>
      <c t="str" s="89" r="Q84">
        <f>IF(E$8=0,0,ROUND(Q83-(E84-AB84),2))</f>
        <v>#NAME?</v>
      </c>
      <c t="str" s="89" r="R84">
        <f>IF(F$8=0,0,ROUND(R83-(F84-AC84),2))</f>
        <v>#NAME?</v>
      </c>
      <c t="str" s="89" r="S84">
        <f>IF(G$8=0,0,ROUND(S83-(G84-AD84),2))</f>
        <v>#NAME?</v>
      </c>
      <c t="str" s="89" r="T84">
        <f>IF(H$8=0,0,ROUND(T83-(H84-AE84),2))</f>
        <v>#NAME?</v>
      </c>
      <c t="str" s="89" r="U84">
        <f>IF(I$8=0,0,ROUND(U83-(I84-AF84),2))</f>
        <v>#NAME?</v>
      </c>
      <c t="str" s="89" r="V84">
        <f>IF(J$8=0,0,ROUND(V83-(J84-AG84),2))</f>
        <v> -  </v>
      </c>
      <c t="str" s="89" r="W84">
        <f>IF(K$8=0,0,ROUND(W83-(K84-AH84),2))</f>
        <v> -  </v>
      </c>
      <c t="str" s="89" r="X84">
        <f>IF(L$8=0,0,ROUND(X83-(L84-AI84),2))</f>
        <v> -  </v>
      </c>
      <c t="str" s="89" r="Y84">
        <f>IF(M$8=0,0,ROUND(Y83-(M84-AJ84),2))</f>
        <v> -  </v>
      </c>
      <c t="str" s="89" r="Z84">
        <f>IF(N$8=0,0,ROUND(Z83-(N84-AK84),2))</f>
        <v> -  </v>
      </c>
      <c s="92" r="AA84"/>
      <c t="str" s="89" r="AB84">
        <f>ROUND(Q83*E$9/12,2)</f>
        <v>#NAME?</v>
      </c>
      <c t="str" s="89" r="AC84">
        <f>ROUND(R83*F$9/12,2)</f>
        <v>#NAME?</v>
      </c>
      <c t="str" s="89" r="AD84">
        <f>ROUND(S83*G$9/12,2)</f>
        <v>#NAME?</v>
      </c>
      <c t="str" s="89" r="AE84">
        <f>ROUND(T83*H$9/12,2)</f>
        <v>#NAME?</v>
      </c>
      <c t="str" s="89" r="AF84">
        <f>ROUND(U83*I$9/12,2)</f>
        <v>#NAME?</v>
      </c>
      <c t="str" s="89" r="AG84">
        <f>ROUND(V83*J$9/12,2)</f>
        <v> -  </v>
      </c>
      <c t="str" s="89" r="AH84">
        <f>ROUND(W83*K$9/12,2)</f>
        <v> -  </v>
      </c>
      <c t="str" s="89" r="AI84">
        <f>ROUND(X83*L$9/12,2)</f>
        <v> -  </v>
      </c>
      <c t="str" s="89" r="AJ84">
        <f>ROUND(Y83*M$9/12,2)</f>
        <v> -  </v>
      </c>
      <c t="str" s="89" r="AK84">
        <f>ROUND(Z83*N$9/12,2)</f>
        <v> -  </v>
      </c>
      <c t="str" s="89" r="AL84">
        <f>SUM(AB84:AK84)</f>
        <v>#NAME?</v>
      </c>
      <c s="93" r="AM84"/>
      <c t="str" s="89" r="AN84">
        <f>IF(Q83&gt;0,IF((Q83+AB84)&lt;E$10,Q83+AB84,E$10),0)</f>
        <v>#NAME?</v>
      </c>
      <c t="str" s="89" r="AO84">
        <f>IF(R83&gt;0,IF((R83+AC84)&lt;F$10,R83+AC84,F$10),0)</f>
        <v>#NAME?</v>
      </c>
      <c t="str" s="89" r="AP84">
        <f>IF(S83&gt;0,IF((S83+AD84)&lt;G$10,S83+AD84,G$10),0)</f>
        <v>#NAME?</v>
      </c>
      <c t="str" s="89" r="AQ84">
        <f>IF(T83&gt;0,IF((T83+AE84)&lt;H$10,T83+AE84,H$10),0)</f>
        <v>#NAME?</v>
      </c>
      <c t="str" s="89" r="AR84">
        <f>IF(U83&gt;0,IF((U83+AF84)&lt;I$10,U83+AF84,I$10),0)</f>
        <v>#NAME?</v>
      </c>
      <c t="str" s="89" r="AS84">
        <f>IF(V83&gt;0,IF((V83+AG84)&lt;J$10,V83+AG84,J$10),0)</f>
        <v> -  </v>
      </c>
      <c t="str" s="89" r="AT84">
        <f>IF(W83&gt;0,IF((W83+AH84)&lt;K$10,W83+AH84,K$10),0)</f>
        <v> -  </v>
      </c>
      <c t="str" s="89" r="AU84">
        <f>IF(X83&gt;0,IF((X83+AI84)&lt;L$10,X83+AI84,L$10),0)</f>
        <v> -  </v>
      </c>
      <c t="str" s="89" r="AV84">
        <f>IF(Y83&gt;0,IF((Y83+AJ84)&lt;M$10,Y83+AJ84,M$10),0)</f>
        <v> -  </v>
      </c>
      <c t="str" s="89" r="AW84">
        <f>IF(Z83&gt;0,IF((Z83+AK84)&lt;N$10,Z83+AK84,N$10),0)</f>
        <v> -  </v>
      </c>
      <c t="str" s="89" r="AX84">
        <f>SUM(AN84:AW84)</f>
        <v>#NAME?</v>
      </c>
      <c s="89" r="AY84"/>
      <c t="str" s="91" r="AZ84">
        <f>IF(NOT(snowball),0,IF(Q83&lt;=0,0,IF(AN84+$C84&gt;Q83+AB84,Q83+AB84-AN84,$C84)))</f>
        <v>#NAME?</v>
      </c>
      <c t="str" s="89" r="BA84">
        <f>IF(NOT(snowball),0,IF(R83&lt;=0,0,IF($C84&lt;=SUM($AZ84:AZ84),0,IF(AO84+$C84-SUM($AZ84:AZ84)&gt;R83+AC84,R83+AC84-AO84,$C84-SUM($AZ84:AZ84)))))</f>
        <v>#NAME?</v>
      </c>
      <c t="str" s="89" r="BB84">
        <f>IF(NOT(snowball),0,IF(S83&lt;=0,0,IF($C84&lt;=SUM($AZ84:BA84),0,IF(AP84+$C84-SUM($AZ84:BA84)&gt;S83+AD84,S83+AD84-AP84,$C84-SUM($AZ84:BA84)))))</f>
        <v>#NAME?</v>
      </c>
      <c t="str" s="89" r="BC84">
        <f>IF(NOT(snowball),0,IF(T83&lt;=0,0,IF($C84&lt;=SUM($AZ84:BB84),0,IF(AQ84+$C84-SUM($AZ84:BB84)&gt;T83+AE84,T83+AE84-AQ84,$C84-SUM($AZ84:BB84)))))</f>
        <v>#NAME?</v>
      </c>
      <c t="str" s="89" r="BD84">
        <f>IF(NOT(snowball),0,IF(U83&lt;=0,0,IF($C84&lt;=SUM($AZ84:BC84),0,IF(AR84+$C84-SUM($AZ84:BC84)&gt;U83+AF84,U83+AF84-AR84,$C84-SUM($AZ84:BC84)))))</f>
        <v>#NAME?</v>
      </c>
      <c t="str" s="89" r="BE84">
        <f>IF(NOT(snowball),0,IF(V83&lt;=0,0,IF($C84&lt;=SUM($AZ84:BD84),0,IF(AS84+$C84-SUM($AZ84:BD84)&gt;V83+AG84,V83+AG84-AS84,$C84-SUM($AZ84:BD84)))))</f>
        <v>#NAME?</v>
      </c>
      <c t="str" s="89" r="BF84">
        <f>IF(NOT(snowball),0,IF(W83&lt;=0,0,IF($C84&lt;=SUM($AZ84:BE84),0,IF(AT84+$C84-SUM($AZ84:BE84)&gt;W83+AH84,W83+AH84-AT84,$C84-SUM($AZ84:BE84)))))</f>
        <v>#NAME?</v>
      </c>
      <c t="str" s="89" r="BG84">
        <f>IF(NOT(snowball),0,IF(X83&lt;=0,0,IF($C84&lt;=SUM($AZ84:BF84),0,IF(AU84+$C84-SUM($AZ84:BF84)&gt;X83+AI84,X83+AI84-AU84,$C84-SUM($AZ84:BF84)))))</f>
        <v>#NAME?</v>
      </c>
      <c t="str" s="89" r="BH84">
        <f>IF(NOT(snowball),0,IF(Y83&lt;=0,0,IF($C84&lt;=SUM($AZ84:BG84),0,IF(AV84+$C84-SUM($AZ84:BG84)&gt;Y83+AJ84,Y83+AJ84-AV84,$C84-SUM($AZ84:BG84)))))</f>
        <v>#NAME?</v>
      </c>
      <c t="str" s="89" r="BI84">
        <f>IF(NOT(snowball),0,IF(Z83&lt;=0,0,IF($C84&lt;=SUM($AZ84:BH84),0,IF(AW84+$C84-SUM($AZ84:BH84)&gt;Z83+AK84,Z83+AK84-AW84,$C84-SUM($AZ84:BH84)))))</f>
        <v>#NAME?</v>
      </c>
    </row>
    <row customHeight="1" r="85" ht="10.5">
      <c t="str" s="85" r="A85">
        <f>IF(SUM(Q84:Z84)&lt;=0,"",A84+1)</f>
        <v>#NAME?</v>
      </c>
      <c t="str" s="86" r="B85">
        <f>IF(A85="",NA(),DATE(YEAR(B84),MONTH(B84)+1,1))</f>
        <v>#NAME?</v>
      </c>
      <c t="str" s="87" r="C85">
        <f>IF(A85="","",IF(snowball,IF(($E$5-AX85)&lt;0,0,$E$5-AX85),"n/a")+D85)</f>
        <v>#NAME?</v>
      </c>
      <c s="88" r="D85"/>
      <c t="str" s="89" r="E85">
        <f>AN85+AZ85</f>
        <v>#NAME?</v>
      </c>
      <c t="str" s="89" r="F85">
        <f>AO85+BA85</f>
        <v>#NAME?</v>
      </c>
      <c t="str" s="89" r="G85">
        <f>AP85+BB85</f>
        <v>#NAME?</v>
      </c>
      <c t="str" s="89" r="H85">
        <f>AQ85+BC85</f>
        <v>#NAME?</v>
      </c>
      <c t="str" s="89" r="I85">
        <f>AR85+BD85</f>
        <v>#NAME?</v>
      </c>
      <c t="str" s="89" r="J85">
        <f>AS85+BE85</f>
        <v>#NAME?</v>
      </c>
      <c t="str" s="89" r="K85">
        <f>AT85+BF85</f>
        <v>#NAME?</v>
      </c>
      <c t="str" s="89" r="L85">
        <f>AU85+BG85</f>
        <v>#NAME?</v>
      </c>
      <c t="str" s="89" r="M85">
        <f>AV85+BH85</f>
        <v>#NAME?</v>
      </c>
      <c t="str" s="89" r="N85">
        <f>AW85+BI85</f>
        <v>#NAME?</v>
      </c>
      <c s="90" r="O85"/>
      <c t="str" s="89" r="P85">
        <f>SUM(Q85:Z85)</f>
        <v>#NAME?</v>
      </c>
      <c t="str" s="89" r="Q85">
        <f>IF(E$8=0,0,ROUND(Q84-(E85-AB85),2))</f>
        <v>#NAME?</v>
      </c>
      <c t="str" s="89" r="R85">
        <f>IF(F$8=0,0,ROUND(R84-(F85-AC85),2))</f>
        <v>#NAME?</v>
      </c>
      <c t="str" s="89" r="S85">
        <f>IF(G$8=0,0,ROUND(S84-(G85-AD85),2))</f>
        <v>#NAME?</v>
      </c>
      <c t="str" s="89" r="T85">
        <f>IF(H$8=0,0,ROUND(T84-(H85-AE85),2))</f>
        <v>#NAME?</v>
      </c>
      <c t="str" s="89" r="U85">
        <f>IF(I$8=0,0,ROUND(U84-(I85-AF85),2))</f>
        <v>#NAME?</v>
      </c>
      <c t="str" s="89" r="V85">
        <f>IF(J$8=0,0,ROUND(V84-(J85-AG85),2))</f>
        <v> -  </v>
      </c>
      <c t="str" s="89" r="W85">
        <f>IF(K$8=0,0,ROUND(W84-(K85-AH85),2))</f>
        <v> -  </v>
      </c>
      <c t="str" s="89" r="X85">
        <f>IF(L$8=0,0,ROUND(X84-(L85-AI85),2))</f>
        <v> -  </v>
      </c>
      <c t="str" s="89" r="Y85">
        <f>IF(M$8=0,0,ROUND(Y84-(M85-AJ85),2))</f>
        <v> -  </v>
      </c>
      <c t="str" s="89" r="Z85">
        <f>IF(N$8=0,0,ROUND(Z84-(N85-AK85),2))</f>
        <v> -  </v>
      </c>
      <c s="92" r="AA85"/>
      <c t="str" s="89" r="AB85">
        <f>ROUND(Q84*E$9/12,2)</f>
        <v>#NAME?</v>
      </c>
      <c t="str" s="89" r="AC85">
        <f>ROUND(R84*F$9/12,2)</f>
        <v>#NAME?</v>
      </c>
      <c t="str" s="89" r="AD85">
        <f>ROUND(S84*G$9/12,2)</f>
        <v>#NAME?</v>
      </c>
      <c t="str" s="89" r="AE85">
        <f>ROUND(T84*H$9/12,2)</f>
        <v>#NAME?</v>
      </c>
      <c t="str" s="89" r="AF85">
        <f>ROUND(U84*I$9/12,2)</f>
        <v>#NAME?</v>
      </c>
      <c t="str" s="89" r="AG85">
        <f>ROUND(V84*J$9/12,2)</f>
        <v> -  </v>
      </c>
      <c t="str" s="89" r="AH85">
        <f>ROUND(W84*K$9/12,2)</f>
        <v> -  </v>
      </c>
      <c t="str" s="89" r="AI85">
        <f>ROUND(X84*L$9/12,2)</f>
        <v> -  </v>
      </c>
      <c t="str" s="89" r="AJ85">
        <f>ROUND(Y84*M$9/12,2)</f>
        <v> -  </v>
      </c>
      <c t="str" s="89" r="AK85">
        <f>ROUND(Z84*N$9/12,2)</f>
        <v> -  </v>
      </c>
      <c t="str" s="89" r="AL85">
        <f>SUM(AB85:AK85)</f>
        <v>#NAME?</v>
      </c>
      <c s="93" r="AM85"/>
      <c t="str" s="89" r="AN85">
        <f>IF(Q84&gt;0,IF((Q84+AB85)&lt;E$10,Q84+AB85,E$10),0)</f>
        <v>#NAME?</v>
      </c>
      <c t="str" s="89" r="AO85">
        <f>IF(R84&gt;0,IF((R84+AC85)&lt;F$10,R84+AC85,F$10),0)</f>
        <v>#NAME?</v>
      </c>
      <c t="str" s="89" r="AP85">
        <f>IF(S84&gt;0,IF((S84+AD85)&lt;G$10,S84+AD85,G$10),0)</f>
        <v>#NAME?</v>
      </c>
      <c t="str" s="89" r="AQ85">
        <f>IF(T84&gt;0,IF((T84+AE85)&lt;H$10,T84+AE85,H$10),0)</f>
        <v>#NAME?</v>
      </c>
      <c t="str" s="89" r="AR85">
        <f>IF(U84&gt;0,IF((U84+AF85)&lt;I$10,U84+AF85,I$10),0)</f>
        <v>#NAME?</v>
      </c>
      <c t="str" s="89" r="AS85">
        <f>IF(V84&gt;0,IF((V84+AG85)&lt;J$10,V84+AG85,J$10),0)</f>
        <v> -  </v>
      </c>
      <c t="str" s="89" r="AT85">
        <f>IF(W84&gt;0,IF((W84+AH85)&lt;K$10,W84+AH85,K$10),0)</f>
        <v> -  </v>
      </c>
      <c t="str" s="89" r="AU85">
        <f>IF(X84&gt;0,IF((X84+AI85)&lt;L$10,X84+AI85,L$10),0)</f>
        <v> -  </v>
      </c>
      <c t="str" s="89" r="AV85">
        <f>IF(Y84&gt;0,IF((Y84+AJ85)&lt;M$10,Y84+AJ85,M$10),0)</f>
        <v> -  </v>
      </c>
      <c t="str" s="89" r="AW85">
        <f>IF(Z84&gt;0,IF((Z84+AK85)&lt;N$10,Z84+AK85,N$10),0)</f>
        <v> -  </v>
      </c>
      <c t="str" s="89" r="AX85">
        <f>SUM(AN85:AW85)</f>
        <v>#NAME?</v>
      </c>
      <c s="89" r="AY85"/>
      <c t="str" s="91" r="AZ85">
        <f>IF(NOT(snowball),0,IF(Q84&lt;=0,0,IF(AN85+$C85&gt;Q84+AB85,Q84+AB85-AN85,$C85)))</f>
        <v>#NAME?</v>
      </c>
      <c t="str" s="89" r="BA85">
        <f>IF(NOT(snowball),0,IF(R84&lt;=0,0,IF($C85&lt;=SUM($AZ85:AZ85),0,IF(AO85+$C85-SUM($AZ85:AZ85)&gt;R84+AC85,R84+AC85-AO85,$C85-SUM($AZ85:AZ85)))))</f>
        <v>#NAME?</v>
      </c>
      <c t="str" s="89" r="BB85">
        <f>IF(NOT(snowball),0,IF(S84&lt;=0,0,IF($C85&lt;=SUM($AZ85:BA85),0,IF(AP85+$C85-SUM($AZ85:BA85)&gt;S84+AD85,S84+AD85-AP85,$C85-SUM($AZ85:BA85)))))</f>
        <v>#NAME?</v>
      </c>
      <c t="str" s="89" r="BC85">
        <f>IF(NOT(snowball),0,IF(T84&lt;=0,0,IF($C85&lt;=SUM($AZ85:BB85),0,IF(AQ85+$C85-SUM($AZ85:BB85)&gt;T84+AE85,T84+AE85-AQ85,$C85-SUM($AZ85:BB85)))))</f>
        <v>#NAME?</v>
      </c>
      <c t="str" s="89" r="BD85">
        <f>IF(NOT(snowball),0,IF(U84&lt;=0,0,IF($C85&lt;=SUM($AZ85:BC85),0,IF(AR85+$C85-SUM($AZ85:BC85)&gt;U84+AF85,U84+AF85-AR85,$C85-SUM($AZ85:BC85)))))</f>
        <v>#NAME?</v>
      </c>
      <c t="str" s="89" r="BE85">
        <f>IF(NOT(snowball),0,IF(V84&lt;=0,0,IF($C85&lt;=SUM($AZ85:BD85),0,IF(AS85+$C85-SUM($AZ85:BD85)&gt;V84+AG85,V84+AG85-AS85,$C85-SUM($AZ85:BD85)))))</f>
        <v>#NAME?</v>
      </c>
      <c t="str" s="89" r="BF85">
        <f>IF(NOT(snowball),0,IF(W84&lt;=0,0,IF($C85&lt;=SUM($AZ85:BE85),0,IF(AT85+$C85-SUM($AZ85:BE85)&gt;W84+AH85,W84+AH85-AT85,$C85-SUM($AZ85:BE85)))))</f>
        <v>#NAME?</v>
      </c>
      <c t="str" s="89" r="BG85">
        <f>IF(NOT(snowball),0,IF(X84&lt;=0,0,IF($C85&lt;=SUM($AZ85:BF85),0,IF(AU85+$C85-SUM($AZ85:BF85)&gt;X84+AI85,X84+AI85-AU85,$C85-SUM($AZ85:BF85)))))</f>
        <v>#NAME?</v>
      </c>
      <c t="str" s="89" r="BH85">
        <f>IF(NOT(snowball),0,IF(Y84&lt;=0,0,IF($C85&lt;=SUM($AZ85:BG85),0,IF(AV85+$C85-SUM($AZ85:BG85)&gt;Y84+AJ85,Y84+AJ85-AV85,$C85-SUM($AZ85:BG85)))))</f>
        <v>#NAME?</v>
      </c>
      <c t="str" s="89" r="BI85">
        <f>IF(NOT(snowball),0,IF(Z84&lt;=0,0,IF($C85&lt;=SUM($AZ85:BH85),0,IF(AW85+$C85-SUM($AZ85:BH85)&gt;Z84+AK85,Z84+AK85-AW85,$C85-SUM($AZ85:BH85)))))</f>
        <v>#NAME?</v>
      </c>
    </row>
    <row customHeight="1" r="86" ht="10.5">
      <c t="str" s="85" r="A86">
        <f>IF(SUM(Q85:Z85)&lt;=0,"",A85+1)</f>
        <v>#NAME?</v>
      </c>
      <c t="str" s="86" r="B86">
        <f>IF(A86="",NA(),DATE(YEAR(B85),MONTH(B85)+1,1))</f>
        <v>#NAME?</v>
      </c>
      <c t="str" s="87" r="C86">
        <f>IF(A86="","",IF(snowball,IF(($E$5-AX86)&lt;0,0,$E$5-AX86),"n/a")+D86)</f>
        <v>#NAME?</v>
      </c>
      <c s="88" r="D86"/>
      <c t="str" s="89" r="E86">
        <f>AN86+AZ86</f>
        <v>#NAME?</v>
      </c>
      <c t="str" s="89" r="F86">
        <f>AO86+BA86</f>
        <v>#NAME?</v>
      </c>
      <c t="str" s="89" r="G86">
        <f>AP86+BB86</f>
        <v>#NAME?</v>
      </c>
      <c t="str" s="89" r="H86">
        <f>AQ86+BC86</f>
        <v>#NAME?</v>
      </c>
      <c t="str" s="89" r="I86">
        <f>AR86+BD86</f>
        <v>#NAME?</v>
      </c>
      <c t="str" s="89" r="J86">
        <f>AS86+BE86</f>
        <v>#NAME?</v>
      </c>
      <c t="str" s="89" r="K86">
        <f>AT86+BF86</f>
        <v>#NAME?</v>
      </c>
      <c t="str" s="89" r="L86">
        <f>AU86+BG86</f>
        <v>#NAME?</v>
      </c>
      <c t="str" s="89" r="M86">
        <f>AV86+BH86</f>
        <v>#NAME?</v>
      </c>
      <c t="str" s="89" r="N86">
        <f>AW86+BI86</f>
        <v>#NAME?</v>
      </c>
      <c s="90" r="O86"/>
      <c t="str" s="89" r="P86">
        <f>SUM(Q86:Z86)</f>
        <v>#NAME?</v>
      </c>
      <c t="str" s="89" r="Q86">
        <f>IF(E$8=0,0,ROUND(Q85-(E86-AB86),2))</f>
        <v>#NAME?</v>
      </c>
      <c t="str" s="89" r="R86">
        <f>IF(F$8=0,0,ROUND(R85-(F86-AC86),2))</f>
        <v>#NAME?</v>
      </c>
      <c t="str" s="89" r="S86">
        <f>IF(G$8=0,0,ROUND(S85-(G86-AD86),2))</f>
        <v>#NAME?</v>
      </c>
      <c t="str" s="89" r="T86">
        <f>IF(H$8=0,0,ROUND(T85-(H86-AE86),2))</f>
        <v>#NAME?</v>
      </c>
      <c t="str" s="89" r="U86">
        <f>IF(I$8=0,0,ROUND(U85-(I86-AF86),2))</f>
        <v>#NAME?</v>
      </c>
      <c t="str" s="89" r="V86">
        <f>IF(J$8=0,0,ROUND(V85-(J86-AG86),2))</f>
        <v> -  </v>
      </c>
      <c t="str" s="89" r="W86">
        <f>IF(K$8=0,0,ROUND(W85-(K86-AH86),2))</f>
        <v> -  </v>
      </c>
      <c t="str" s="89" r="X86">
        <f>IF(L$8=0,0,ROUND(X85-(L86-AI86),2))</f>
        <v> -  </v>
      </c>
      <c t="str" s="89" r="Y86">
        <f>IF(M$8=0,0,ROUND(Y85-(M86-AJ86),2))</f>
        <v> -  </v>
      </c>
      <c t="str" s="89" r="Z86">
        <f>IF(N$8=0,0,ROUND(Z85-(N86-AK86),2))</f>
        <v> -  </v>
      </c>
      <c s="92" r="AA86"/>
      <c t="str" s="89" r="AB86">
        <f>ROUND(Q85*E$9/12,2)</f>
        <v>#NAME?</v>
      </c>
      <c t="str" s="89" r="AC86">
        <f>ROUND(R85*F$9/12,2)</f>
        <v>#NAME?</v>
      </c>
      <c t="str" s="89" r="AD86">
        <f>ROUND(S85*G$9/12,2)</f>
        <v>#NAME?</v>
      </c>
      <c t="str" s="89" r="AE86">
        <f>ROUND(T85*H$9/12,2)</f>
        <v>#NAME?</v>
      </c>
      <c t="str" s="89" r="AF86">
        <f>ROUND(U85*I$9/12,2)</f>
        <v>#NAME?</v>
      </c>
      <c t="str" s="89" r="AG86">
        <f>ROUND(V85*J$9/12,2)</f>
        <v> -  </v>
      </c>
      <c t="str" s="89" r="AH86">
        <f>ROUND(W85*K$9/12,2)</f>
        <v> -  </v>
      </c>
      <c t="str" s="89" r="AI86">
        <f>ROUND(X85*L$9/12,2)</f>
        <v> -  </v>
      </c>
      <c t="str" s="89" r="AJ86">
        <f>ROUND(Y85*M$9/12,2)</f>
        <v> -  </v>
      </c>
      <c t="str" s="89" r="AK86">
        <f>ROUND(Z85*N$9/12,2)</f>
        <v> -  </v>
      </c>
      <c t="str" s="89" r="AL86">
        <f>SUM(AB86:AK86)</f>
        <v>#NAME?</v>
      </c>
      <c s="93" r="AM86"/>
      <c t="str" s="89" r="AN86">
        <f>IF(Q85&gt;0,IF((Q85+AB86)&lt;E$10,Q85+AB86,E$10),0)</f>
        <v>#NAME?</v>
      </c>
      <c t="str" s="89" r="AO86">
        <f>IF(R85&gt;0,IF((R85+AC86)&lt;F$10,R85+AC86,F$10),0)</f>
        <v>#NAME?</v>
      </c>
      <c t="str" s="89" r="AP86">
        <f>IF(S85&gt;0,IF((S85+AD86)&lt;G$10,S85+AD86,G$10),0)</f>
        <v>#NAME?</v>
      </c>
      <c t="str" s="89" r="AQ86">
        <f>IF(T85&gt;0,IF((T85+AE86)&lt;H$10,T85+AE86,H$10),0)</f>
        <v>#NAME?</v>
      </c>
      <c t="str" s="89" r="AR86">
        <f>IF(U85&gt;0,IF((U85+AF86)&lt;I$10,U85+AF86,I$10),0)</f>
        <v>#NAME?</v>
      </c>
      <c t="str" s="89" r="AS86">
        <f>IF(V85&gt;0,IF((V85+AG86)&lt;J$10,V85+AG86,J$10),0)</f>
        <v> -  </v>
      </c>
      <c t="str" s="89" r="AT86">
        <f>IF(W85&gt;0,IF((W85+AH86)&lt;K$10,W85+AH86,K$10),0)</f>
        <v> -  </v>
      </c>
      <c t="str" s="89" r="AU86">
        <f>IF(X85&gt;0,IF((X85+AI86)&lt;L$10,X85+AI86,L$10),0)</f>
        <v> -  </v>
      </c>
      <c t="str" s="89" r="AV86">
        <f>IF(Y85&gt;0,IF((Y85+AJ86)&lt;M$10,Y85+AJ86,M$10),0)</f>
        <v> -  </v>
      </c>
      <c t="str" s="89" r="AW86">
        <f>IF(Z85&gt;0,IF((Z85+AK86)&lt;N$10,Z85+AK86,N$10),0)</f>
        <v> -  </v>
      </c>
      <c t="str" s="89" r="AX86">
        <f>SUM(AN86:AW86)</f>
        <v>#NAME?</v>
      </c>
      <c s="89" r="AY86"/>
      <c t="str" s="91" r="AZ86">
        <f>IF(NOT(snowball),0,IF(Q85&lt;=0,0,IF(AN86+$C86&gt;Q85+AB86,Q85+AB86-AN86,$C86)))</f>
        <v>#NAME?</v>
      </c>
      <c t="str" s="89" r="BA86">
        <f>IF(NOT(snowball),0,IF(R85&lt;=0,0,IF($C86&lt;=SUM($AZ86:AZ86),0,IF(AO86+$C86-SUM($AZ86:AZ86)&gt;R85+AC86,R85+AC86-AO86,$C86-SUM($AZ86:AZ86)))))</f>
        <v>#NAME?</v>
      </c>
      <c t="str" s="89" r="BB86">
        <f>IF(NOT(snowball),0,IF(S85&lt;=0,0,IF($C86&lt;=SUM($AZ86:BA86),0,IF(AP86+$C86-SUM($AZ86:BA86)&gt;S85+AD86,S85+AD86-AP86,$C86-SUM($AZ86:BA86)))))</f>
        <v>#NAME?</v>
      </c>
      <c t="str" s="89" r="BC86">
        <f>IF(NOT(snowball),0,IF(T85&lt;=0,0,IF($C86&lt;=SUM($AZ86:BB86),0,IF(AQ86+$C86-SUM($AZ86:BB86)&gt;T85+AE86,T85+AE86-AQ86,$C86-SUM($AZ86:BB86)))))</f>
        <v>#NAME?</v>
      </c>
      <c t="str" s="89" r="BD86">
        <f>IF(NOT(snowball),0,IF(U85&lt;=0,0,IF($C86&lt;=SUM($AZ86:BC86),0,IF(AR86+$C86-SUM($AZ86:BC86)&gt;U85+AF86,U85+AF86-AR86,$C86-SUM($AZ86:BC86)))))</f>
        <v>#NAME?</v>
      </c>
      <c t="str" s="89" r="BE86">
        <f>IF(NOT(snowball),0,IF(V85&lt;=0,0,IF($C86&lt;=SUM($AZ86:BD86),0,IF(AS86+$C86-SUM($AZ86:BD86)&gt;V85+AG86,V85+AG86-AS86,$C86-SUM($AZ86:BD86)))))</f>
        <v>#NAME?</v>
      </c>
      <c t="str" s="89" r="BF86">
        <f>IF(NOT(snowball),0,IF(W85&lt;=0,0,IF($C86&lt;=SUM($AZ86:BE86),0,IF(AT86+$C86-SUM($AZ86:BE86)&gt;W85+AH86,W85+AH86-AT86,$C86-SUM($AZ86:BE86)))))</f>
        <v>#NAME?</v>
      </c>
      <c t="str" s="89" r="BG86">
        <f>IF(NOT(snowball),0,IF(X85&lt;=0,0,IF($C86&lt;=SUM($AZ86:BF86),0,IF(AU86+$C86-SUM($AZ86:BF86)&gt;X85+AI86,X85+AI86-AU86,$C86-SUM($AZ86:BF86)))))</f>
        <v>#NAME?</v>
      </c>
      <c t="str" s="89" r="BH86">
        <f>IF(NOT(snowball),0,IF(Y85&lt;=0,0,IF($C86&lt;=SUM($AZ86:BG86),0,IF(AV86+$C86-SUM($AZ86:BG86)&gt;Y85+AJ86,Y85+AJ86-AV86,$C86-SUM($AZ86:BG86)))))</f>
        <v>#NAME?</v>
      </c>
      <c t="str" s="89" r="BI86">
        <f>IF(NOT(snowball),0,IF(Z85&lt;=0,0,IF($C86&lt;=SUM($AZ86:BH86),0,IF(AW86+$C86-SUM($AZ86:BH86)&gt;Z85+AK86,Z85+AK86-AW86,$C86-SUM($AZ86:BH86)))))</f>
        <v>#NAME?</v>
      </c>
    </row>
    <row customHeight="1" r="87" ht="10.5">
      <c t="str" s="85" r="A87">
        <f>IF(SUM(Q86:Z86)&lt;=0,"",A86+1)</f>
        <v>#NAME?</v>
      </c>
      <c t="str" s="86" r="B87">
        <f>IF(A87="",NA(),DATE(YEAR(B86),MONTH(B86)+1,1))</f>
        <v>#NAME?</v>
      </c>
      <c t="str" s="87" r="C87">
        <f>IF(A87="","",IF(snowball,IF(($E$5-AX87)&lt;0,0,$E$5-AX87),"n/a")+D87)</f>
        <v>#NAME?</v>
      </c>
      <c s="88" r="D87"/>
      <c t="str" s="89" r="E87">
        <f>AN87+AZ87</f>
        <v>#NAME?</v>
      </c>
      <c t="str" s="89" r="F87">
        <f>AO87+BA87</f>
        <v>#NAME?</v>
      </c>
      <c t="str" s="89" r="G87">
        <f>AP87+BB87</f>
        <v>#NAME?</v>
      </c>
      <c t="str" s="89" r="H87">
        <f>AQ87+BC87</f>
        <v>#NAME?</v>
      </c>
      <c t="str" s="89" r="I87">
        <f>AR87+BD87</f>
        <v>#NAME?</v>
      </c>
      <c t="str" s="89" r="J87">
        <f>AS87+BE87</f>
        <v>#NAME?</v>
      </c>
      <c t="str" s="89" r="K87">
        <f>AT87+BF87</f>
        <v>#NAME?</v>
      </c>
      <c t="str" s="89" r="L87">
        <f>AU87+BG87</f>
        <v>#NAME?</v>
      </c>
      <c t="str" s="89" r="M87">
        <f>AV87+BH87</f>
        <v>#NAME?</v>
      </c>
      <c t="str" s="89" r="N87">
        <f>AW87+BI87</f>
        <v>#NAME?</v>
      </c>
      <c s="90" r="O87"/>
      <c t="str" s="89" r="P87">
        <f>SUM(Q87:Z87)</f>
        <v>#NAME?</v>
      </c>
      <c t="str" s="89" r="Q87">
        <f>IF(E$8=0,0,ROUND(Q86-(E87-AB87),2))</f>
        <v>#NAME?</v>
      </c>
      <c t="str" s="89" r="R87">
        <f>IF(F$8=0,0,ROUND(R86-(F87-AC87),2))</f>
        <v>#NAME?</v>
      </c>
      <c t="str" s="89" r="S87">
        <f>IF(G$8=0,0,ROUND(S86-(G87-AD87),2))</f>
        <v>#NAME?</v>
      </c>
      <c t="str" s="89" r="T87">
        <f>IF(H$8=0,0,ROUND(T86-(H87-AE87),2))</f>
        <v>#NAME?</v>
      </c>
      <c t="str" s="89" r="U87">
        <f>IF(I$8=0,0,ROUND(U86-(I87-AF87),2))</f>
        <v>#NAME?</v>
      </c>
      <c t="str" s="89" r="V87">
        <f>IF(J$8=0,0,ROUND(V86-(J87-AG87),2))</f>
        <v> -  </v>
      </c>
      <c t="str" s="89" r="W87">
        <f>IF(K$8=0,0,ROUND(W86-(K87-AH87),2))</f>
        <v> -  </v>
      </c>
      <c t="str" s="89" r="X87">
        <f>IF(L$8=0,0,ROUND(X86-(L87-AI87),2))</f>
        <v> -  </v>
      </c>
      <c t="str" s="89" r="Y87">
        <f>IF(M$8=0,0,ROUND(Y86-(M87-AJ87),2))</f>
        <v> -  </v>
      </c>
      <c t="str" s="89" r="Z87">
        <f>IF(N$8=0,0,ROUND(Z86-(N87-AK87),2))</f>
        <v> -  </v>
      </c>
      <c s="92" r="AA87"/>
      <c t="str" s="89" r="AB87">
        <f>ROUND(Q86*E$9/12,2)</f>
        <v>#NAME?</v>
      </c>
      <c t="str" s="89" r="AC87">
        <f>ROUND(R86*F$9/12,2)</f>
        <v>#NAME?</v>
      </c>
      <c t="str" s="89" r="AD87">
        <f>ROUND(S86*G$9/12,2)</f>
        <v>#NAME?</v>
      </c>
      <c t="str" s="89" r="AE87">
        <f>ROUND(T86*H$9/12,2)</f>
        <v>#NAME?</v>
      </c>
      <c t="str" s="89" r="AF87">
        <f>ROUND(U86*I$9/12,2)</f>
        <v>#NAME?</v>
      </c>
      <c t="str" s="89" r="AG87">
        <f>ROUND(V86*J$9/12,2)</f>
        <v> -  </v>
      </c>
      <c t="str" s="89" r="AH87">
        <f>ROUND(W86*K$9/12,2)</f>
        <v> -  </v>
      </c>
      <c t="str" s="89" r="AI87">
        <f>ROUND(X86*L$9/12,2)</f>
        <v> -  </v>
      </c>
      <c t="str" s="89" r="AJ87">
        <f>ROUND(Y86*M$9/12,2)</f>
        <v> -  </v>
      </c>
      <c t="str" s="89" r="AK87">
        <f>ROUND(Z86*N$9/12,2)</f>
        <v> -  </v>
      </c>
      <c t="str" s="89" r="AL87">
        <f>SUM(AB87:AK87)</f>
        <v>#NAME?</v>
      </c>
      <c s="93" r="AM87"/>
      <c t="str" s="89" r="AN87">
        <f>IF(Q86&gt;0,IF((Q86+AB87)&lt;E$10,Q86+AB87,E$10),0)</f>
        <v>#NAME?</v>
      </c>
      <c t="str" s="89" r="AO87">
        <f>IF(R86&gt;0,IF((R86+AC87)&lt;F$10,R86+AC87,F$10),0)</f>
        <v>#NAME?</v>
      </c>
      <c t="str" s="89" r="AP87">
        <f>IF(S86&gt;0,IF((S86+AD87)&lt;G$10,S86+AD87,G$10),0)</f>
        <v>#NAME?</v>
      </c>
      <c t="str" s="89" r="AQ87">
        <f>IF(T86&gt;0,IF((T86+AE87)&lt;H$10,T86+AE87,H$10),0)</f>
        <v>#NAME?</v>
      </c>
      <c t="str" s="89" r="AR87">
        <f>IF(U86&gt;0,IF((U86+AF87)&lt;I$10,U86+AF87,I$10),0)</f>
        <v>#NAME?</v>
      </c>
      <c t="str" s="89" r="AS87">
        <f>IF(V86&gt;0,IF((V86+AG87)&lt;J$10,V86+AG87,J$10),0)</f>
        <v> -  </v>
      </c>
      <c t="str" s="89" r="AT87">
        <f>IF(W86&gt;0,IF((W86+AH87)&lt;K$10,W86+AH87,K$10),0)</f>
        <v> -  </v>
      </c>
      <c t="str" s="89" r="AU87">
        <f>IF(X86&gt;0,IF((X86+AI87)&lt;L$10,X86+AI87,L$10),0)</f>
        <v> -  </v>
      </c>
      <c t="str" s="89" r="AV87">
        <f>IF(Y86&gt;0,IF((Y86+AJ87)&lt;M$10,Y86+AJ87,M$10),0)</f>
        <v> -  </v>
      </c>
      <c t="str" s="89" r="AW87">
        <f>IF(Z86&gt;0,IF((Z86+AK87)&lt;N$10,Z86+AK87,N$10),0)</f>
        <v> -  </v>
      </c>
      <c t="str" s="89" r="AX87">
        <f>SUM(AN87:AW87)</f>
        <v>#NAME?</v>
      </c>
      <c s="89" r="AY87"/>
      <c t="str" s="91" r="AZ87">
        <f>IF(NOT(snowball),0,IF(Q86&lt;=0,0,IF(AN87+$C87&gt;Q86+AB87,Q86+AB87-AN87,$C87)))</f>
        <v>#NAME?</v>
      </c>
      <c t="str" s="89" r="BA87">
        <f>IF(NOT(snowball),0,IF(R86&lt;=0,0,IF($C87&lt;=SUM($AZ87:AZ87),0,IF(AO87+$C87-SUM($AZ87:AZ87)&gt;R86+AC87,R86+AC87-AO87,$C87-SUM($AZ87:AZ87)))))</f>
        <v>#NAME?</v>
      </c>
      <c t="str" s="89" r="BB87">
        <f>IF(NOT(snowball),0,IF(S86&lt;=0,0,IF($C87&lt;=SUM($AZ87:BA87),0,IF(AP87+$C87-SUM($AZ87:BA87)&gt;S86+AD87,S86+AD87-AP87,$C87-SUM($AZ87:BA87)))))</f>
        <v>#NAME?</v>
      </c>
      <c t="str" s="89" r="BC87">
        <f>IF(NOT(snowball),0,IF(T86&lt;=0,0,IF($C87&lt;=SUM($AZ87:BB87),0,IF(AQ87+$C87-SUM($AZ87:BB87)&gt;T86+AE87,T86+AE87-AQ87,$C87-SUM($AZ87:BB87)))))</f>
        <v>#NAME?</v>
      </c>
      <c t="str" s="89" r="BD87">
        <f>IF(NOT(snowball),0,IF(U86&lt;=0,0,IF($C87&lt;=SUM($AZ87:BC87),0,IF(AR87+$C87-SUM($AZ87:BC87)&gt;U86+AF87,U86+AF87-AR87,$C87-SUM($AZ87:BC87)))))</f>
        <v>#NAME?</v>
      </c>
      <c t="str" s="89" r="BE87">
        <f>IF(NOT(snowball),0,IF(V86&lt;=0,0,IF($C87&lt;=SUM($AZ87:BD87),0,IF(AS87+$C87-SUM($AZ87:BD87)&gt;V86+AG87,V86+AG87-AS87,$C87-SUM($AZ87:BD87)))))</f>
        <v>#NAME?</v>
      </c>
      <c t="str" s="89" r="BF87">
        <f>IF(NOT(snowball),0,IF(W86&lt;=0,0,IF($C87&lt;=SUM($AZ87:BE87),0,IF(AT87+$C87-SUM($AZ87:BE87)&gt;W86+AH87,W86+AH87-AT87,$C87-SUM($AZ87:BE87)))))</f>
        <v>#NAME?</v>
      </c>
      <c t="str" s="89" r="BG87">
        <f>IF(NOT(snowball),0,IF(X86&lt;=0,0,IF($C87&lt;=SUM($AZ87:BF87),0,IF(AU87+$C87-SUM($AZ87:BF87)&gt;X86+AI87,X86+AI87-AU87,$C87-SUM($AZ87:BF87)))))</f>
        <v>#NAME?</v>
      </c>
      <c t="str" s="89" r="BH87">
        <f>IF(NOT(snowball),0,IF(Y86&lt;=0,0,IF($C87&lt;=SUM($AZ87:BG87),0,IF(AV87+$C87-SUM($AZ87:BG87)&gt;Y86+AJ87,Y86+AJ87-AV87,$C87-SUM($AZ87:BG87)))))</f>
        <v>#NAME?</v>
      </c>
      <c t="str" s="89" r="BI87">
        <f>IF(NOT(snowball),0,IF(Z86&lt;=0,0,IF($C87&lt;=SUM($AZ87:BH87),0,IF(AW87+$C87-SUM($AZ87:BH87)&gt;Z86+AK87,Z86+AK87-AW87,$C87-SUM($AZ87:BH87)))))</f>
        <v>#NAME?</v>
      </c>
    </row>
    <row customHeight="1" r="88" ht="10.5">
      <c t="str" s="85" r="A88">
        <f>IF(SUM(Q87:Z87)&lt;=0,"",A87+1)</f>
        <v>#NAME?</v>
      </c>
      <c t="str" s="86" r="B88">
        <f>IF(A88="",NA(),DATE(YEAR(B87),MONTH(B87)+1,1))</f>
        <v>#NAME?</v>
      </c>
      <c t="str" s="87" r="C88">
        <f>IF(A88="","",IF(snowball,IF(($E$5-AX88)&lt;0,0,$E$5-AX88),"n/a")+D88)</f>
        <v>#NAME?</v>
      </c>
      <c s="88" r="D88"/>
      <c t="str" s="89" r="E88">
        <f>AN88+AZ88</f>
        <v>#NAME?</v>
      </c>
      <c t="str" s="89" r="F88">
        <f>AO88+BA88</f>
        <v>#NAME?</v>
      </c>
      <c t="str" s="89" r="G88">
        <f>AP88+BB88</f>
        <v>#NAME?</v>
      </c>
      <c t="str" s="89" r="H88">
        <f>AQ88+BC88</f>
        <v>#NAME?</v>
      </c>
      <c t="str" s="89" r="I88">
        <f>AR88+BD88</f>
        <v>#NAME?</v>
      </c>
      <c t="str" s="89" r="J88">
        <f>AS88+BE88</f>
        <v>#NAME?</v>
      </c>
      <c t="str" s="89" r="K88">
        <f>AT88+BF88</f>
        <v>#NAME?</v>
      </c>
      <c t="str" s="89" r="L88">
        <f>AU88+BG88</f>
        <v>#NAME?</v>
      </c>
      <c t="str" s="89" r="M88">
        <f>AV88+BH88</f>
        <v>#NAME?</v>
      </c>
      <c t="str" s="89" r="N88">
        <f>AW88+BI88</f>
        <v>#NAME?</v>
      </c>
      <c s="90" r="O88"/>
      <c t="str" s="89" r="P88">
        <f>SUM(Q88:Z88)</f>
        <v>#NAME?</v>
      </c>
      <c t="str" s="89" r="Q88">
        <f>IF(E$8=0,0,ROUND(Q87-(E88-AB88),2))</f>
        <v>#NAME?</v>
      </c>
      <c t="str" s="89" r="R88">
        <f>IF(F$8=0,0,ROUND(R87-(F88-AC88),2))</f>
        <v>#NAME?</v>
      </c>
      <c t="str" s="89" r="S88">
        <f>IF(G$8=0,0,ROUND(S87-(G88-AD88),2))</f>
        <v>#NAME?</v>
      </c>
      <c t="str" s="89" r="T88">
        <f>IF(H$8=0,0,ROUND(T87-(H88-AE88),2))</f>
        <v>#NAME?</v>
      </c>
      <c t="str" s="89" r="U88">
        <f>IF(I$8=0,0,ROUND(U87-(I88-AF88),2))</f>
        <v>#NAME?</v>
      </c>
      <c t="str" s="89" r="V88">
        <f>IF(J$8=0,0,ROUND(V87-(J88-AG88),2))</f>
        <v> -  </v>
      </c>
      <c t="str" s="89" r="W88">
        <f>IF(K$8=0,0,ROUND(W87-(K88-AH88),2))</f>
        <v> -  </v>
      </c>
      <c t="str" s="89" r="X88">
        <f>IF(L$8=0,0,ROUND(X87-(L88-AI88),2))</f>
        <v> -  </v>
      </c>
      <c t="str" s="89" r="Y88">
        <f>IF(M$8=0,0,ROUND(Y87-(M88-AJ88),2))</f>
        <v> -  </v>
      </c>
      <c t="str" s="89" r="Z88">
        <f>IF(N$8=0,0,ROUND(Z87-(N88-AK88),2))</f>
        <v> -  </v>
      </c>
      <c s="92" r="AA88"/>
      <c t="str" s="89" r="AB88">
        <f>ROUND(Q87*E$9/12,2)</f>
        <v>#NAME?</v>
      </c>
      <c t="str" s="89" r="AC88">
        <f>ROUND(R87*F$9/12,2)</f>
        <v>#NAME?</v>
      </c>
      <c t="str" s="89" r="AD88">
        <f>ROUND(S87*G$9/12,2)</f>
        <v>#NAME?</v>
      </c>
      <c t="str" s="89" r="AE88">
        <f>ROUND(T87*H$9/12,2)</f>
        <v>#NAME?</v>
      </c>
      <c t="str" s="89" r="AF88">
        <f>ROUND(U87*I$9/12,2)</f>
        <v>#NAME?</v>
      </c>
      <c t="str" s="89" r="AG88">
        <f>ROUND(V87*J$9/12,2)</f>
        <v> -  </v>
      </c>
      <c t="str" s="89" r="AH88">
        <f>ROUND(W87*K$9/12,2)</f>
        <v> -  </v>
      </c>
      <c t="str" s="89" r="AI88">
        <f>ROUND(X87*L$9/12,2)</f>
        <v> -  </v>
      </c>
      <c t="str" s="89" r="AJ88">
        <f>ROUND(Y87*M$9/12,2)</f>
        <v> -  </v>
      </c>
      <c t="str" s="89" r="AK88">
        <f>ROUND(Z87*N$9/12,2)</f>
        <v> -  </v>
      </c>
      <c t="str" s="89" r="AL88">
        <f>SUM(AB88:AK88)</f>
        <v>#NAME?</v>
      </c>
      <c s="93" r="AM88"/>
      <c t="str" s="89" r="AN88">
        <f>IF(Q87&gt;0,IF((Q87+AB88)&lt;E$10,Q87+AB88,E$10),0)</f>
        <v>#NAME?</v>
      </c>
      <c t="str" s="89" r="AO88">
        <f>IF(R87&gt;0,IF((R87+AC88)&lt;F$10,R87+AC88,F$10),0)</f>
        <v>#NAME?</v>
      </c>
      <c t="str" s="89" r="AP88">
        <f>IF(S87&gt;0,IF((S87+AD88)&lt;G$10,S87+AD88,G$10),0)</f>
        <v>#NAME?</v>
      </c>
      <c t="str" s="89" r="AQ88">
        <f>IF(T87&gt;0,IF((T87+AE88)&lt;H$10,T87+AE88,H$10),0)</f>
        <v>#NAME?</v>
      </c>
      <c t="str" s="89" r="AR88">
        <f>IF(U87&gt;0,IF((U87+AF88)&lt;I$10,U87+AF88,I$10),0)</f>
        <v>#NAME?</v>
      </c>
      <c t="str" s="89" r="AS88">
        <f>IF(V87&gt;0,IF((V87+AG88)&lt;J$10,V87+AG88,J$10),0)</f>
        <v> -  </v>
      </c>
      <c t="str" s="89" r="AT88">
        <f>IF(W87&gt;0,IF((W87+AH88)&lt;K$10,W87+AH88,K$10),0)</f>
        <v> -  </v>
      </c>
      <c t="str" s="89" r="AU88">
        <f>IF(X87&gt;0,IF((X87+AI88)&lt;L$10,X87+AI88,L$10),0)</f>
        <v> -  </v>
      </c>
      <c t="str" s="89" r="AV88">
        <f>IF(Y87&gt;0,IF((Y87+AJ88)&lt;M$10,Y87+AJ88,M$10),0)</f>
        <v> -  </v>
      </c>
      <c t="str" s="89" r="AW88">
        <f>IF(Z87&gt;0,IF((Z87+AK88)&lt;N$10,Z87+AK88,N$10),0)</f>
        <v> -  </v>
      </c>
      <c t="str" s="89" r="AX88">
        <f>SUM(AN88:AW88)</f>
        <v>#NAME?</v>
      </c>
      <c s="89" r="AY88"/>
      <c t="str" s="91" r="AZ88">
        <f>IF(NOT(snowball),0,IF(Q87&lt;=0,0,IF(AN88+$C88&gt;Q87+AB88,Q87+AB88-AN88,$C88)))</f>
        <v>#NAME?</v>
      </c>
      <c t="str" s="89" r="BA88">
        <f>IF(NOT(snowball),0,IF(R87&lt;=0,0,IF($C88&lt;=SUM($AZ88:AZ88),0,IF(AO88+$C88-SUM($AZ88:AZ88)&gt;R87+AC88,R87+AC88-AO88,$C88-SUM($AZ88:AZ88)))))</f>
        <v>#NAME?</v>
      </c>
      <c t="str" s="89" r="BB88">
        <f>IF(NOT(snowball),0,IF(S87&lt;=0,0,IF($C88&lt;=SUM($AZ88:BA88),0,IF(AP88+$C88-SUM($AZ88:BA88)&gt;S87+AD88,S87+AD88-AP88,$C88-SUM($AZ88:BA88)))))</f>
        <v>#NAME?</v>
      </c>
      <c t="str" s="89" r="BC88">
        <f>IF(NOT(snowball),0,IF(T87&lt;=0,0,IF($C88&lt;=SUM($AZ88:BB88),0,IF(AQ88+$C88-SUM($AZ88:BB88)&gt;T87+AE88,T87+AE88-AQ88,$C88-SUM($AZ88:BB88)))))</f>
        <v>#NAME?</v>
      </c>
      <c t="str" s="89" r="BD88">
        <f>IF(NOT(snowball),0,IF(U87&lt;=0,0,IF($C88&lt;=SUM($AZ88:BC88),0,IF(AR88+$C88-SUM($AZ88:BC88)&gt;U87+AF88,U87+AF88-AR88,$C88-SUM($AZ88:BC88)))))</f>
        <v>#NAME?</v>
      </c>
      <c t="str" s="89" r="BE88">
        <f>IF(NOT(snowball),0,IF(V87&lt;=0,0,IF($C88&lt;=SUM($AZ88:BD88),0,IF(AS88+$C88-SUM($AZ88:BD88)&gt;V87+AG88,V87+AG88-AS88,$C88-SUM($AZ88:BD88)))))</f>
        <v>#NAME?</v>
      </c>
      <c t="str" s="89" r="BF88">
        <f>IF(NOT(snowball),0,IF(W87&lt;=0,0,IF($C88&lt;=SUM($AZ88:BE88),0,IF(AT88+$C88-SUM($AZ88:BE88)&gt;W87+AH88,W87+AH88-AT88,$C88-SUM($AZ88:BE88)))))</f>
        <v>#NAME?</v>
      </c>
      <c t="str" s="89" r="BG88">
        <f>IF(NOT(snowball),0,IF(X87&lt;=0,0,IF($C88&lt;=SUM($AZ88:BF88),0,IF(AU88+$C88-SUM($AZ88:BF88)&gt;X87+AI88,X87+AI88-AU88,$C88-SUM($AZ88:BF88)))))</f>
        <v>#NAME?</v>
      </c>
      <c t="str" s="89" r="BH88">
        <f>IF(NOT(snowball),0,IF(Y87&lt;=0,0,IF($C88&lt;=SUM($AZ88:BG88),0,IF(AV88+$C88-SUM($AZ88:BG88)&gt;Y87+AJ88,Y87+AJ88-AV88,$C88-SUM($AZ88:BG88)))))</f>
        <v>#NAME?</v>
      </c>
      <c t="str" s="89" r="BI88">
        <f>IF(NOT(snowball),0,IF(Z87&lt;=0,0,IF($C88&lt;=SUM($AZ88:BH88),0,IF(AW88+$C88-SUM($AZ88:BH88)&gt;Z87+AK88,Z87+AK88-AW88,$C88-SUM($AZ88:BH88)))))</f>
        <v>#NAME?</v>
      </c>
    </row>
    <row customHeight="1" r="89" ht="10.5">
      <c t="str" s="85" r="A89">
        <f>IF(SUM(Q88:Z88)&lt;=0,"",A88+1)</f>
        <v>#NAME?</v>
      </c>
      <c t="str" s="86" r="B89">
        <f>IF(A89="",NA(),DATE(YEAR(B88),MONTH(B88)+1,1))</f>
        <v>#NAME?</v>
      </c>
      <c t="str" s="87" r="C89">
        <f>IF(A89="","",IF(snowball,IF(($E$5-AX89)&lt;0,0,$E$5-AX89),"n/a")+D89)</f>
        <v>#NAME?</v>
      </c>
      <c s="88" r="D89"/>
      <c t="str" s="89" r="E89">
        <f>AN89+AZ89</f>
        <v>#NAME?</v>
      </c>
      <c t="str" s="89" r="F89">
        <f>AO89+BA89</f>
        <v>#NAME?</v>
      </c>
      <c t="str" s="89" r="G89">
        <f>AP89+BB89</f>
        <v>#NAME?</v>
      </c>
      <c t="str" s="89" r="H89">
        <f>AQ89+BC89</f>
        <v>#NAME?</v>
      </c>
      <c t="str" s="89" r="I89">
        <f>AR89+BD89</f>
        <v>#NAME?</v>
      </c>
      <c t="str" s="89" r="J89">
        <f>AS89+BE89</f>
        <v>#NAME?</v>
      </c>
      <c t="str" s="89" r="K89">
        <f>AT89+BF89</f>
        <v>#NAME?</v>
      </c>
      <c t="str" s="89" r="L89">
        <f>AU89+BG89</f>
        <v>#NAME?</v>
      </c>
      <c t="str" s="89" r="M89">
        <f>AV89+BH89</f>
        <v>#NAME?</v>
      </c>
      <c t="str" s="89" r="N89">
        <f>AW89+BI89</f>
        <v>#NAME?</v>
      </c>
      <c s="90" r="O89"/>
      <c t="str" s="89" r="P89">
        <f>SUM(Q89:Z89)</f>
        <v>#NAME?</v>
      </c>
      <c t="str" s="89" r="Q89">
        <f>IF(E$8=0,0,ROUND(Q88-(E89-AB89),2))</f>
        <v>#NAME?</v>
      </c>
      <c t="str" s="89" r="R89">
        <f>IF(F$8=0,0,ROUND(R88-(F89-AC89),2))</f>
        <v>#NAME?</v>
      </c>
      <c t="str" s="89" r="S89">
        <f>IF(G$8=0,0,ROUND(S88-(G89-AD89),2))</f>
        <v>#NAME?</v>
      </c>
      <c t="str" s="89" r="T89">
        <f>IF(H$8=0,0,ROUND(T88-(H89-AE89),2))</f>
        <v>#NAME?</v>
      </c>
      <c t="str" s="89" r="U89">
        <f>IF(I$8=0,0,ROUND(U88-(I89-AF89),2))</f>
        <v>#NAME?</v>
      </c>
      <c t="str" s="89" r="V89">
        <f>IF(J$8=0,0,ROUND(V88-(J89-AG89),2))</f>
        <v> -  </v>
      </c>
      <c t="str" s="89" r="W89">
        <f>IF(K$8=0,0,ROUND(W88-(K89-AH89),2))</f>
        <v> -  </v>
      </c>
      <c t="str" s="89" r="X89">
        <f>IF(L$8=0,0,ROUND(X88-(L89-AI89),2))</f>
        <v> -  </v>
      </c>
      <c t="str" s="89" r="Y89">
        <f>IF(M$8=0,0,ROUND(Y88-(M89-AJ89),2))</f>
        <v> -  </v>
      </c>
      <c t="str" s="89" r="Z89">
        <f>IF(N$8=0,0,ROUND(Z88-(N89-AK89),2))</f>
        <v> -  </v>
      </c>
      <c s="92" r="AA89"/>
      <c t="str" s="89" r="AB89">
        <f>ROUND(Q88*E$9/12,2)</f>
        <v>#NAME?</v>
      </c>
      <c t="str" s="89" r="AC89">
        <f>ROUND(R88*F$9/12,2)</f>
        <v>#NAME?</v>
      </c>
      <c t="str" s="89" r="AD89">
        <f>ROUND(S88*G$9/12,2)</f>
        <v>#NAME?</v>
      </c>
      <c t="str" s="89" r="AE89">
        <f>ROUND(T88*H$9/12,2)</f>
        <v>#NAME?</v>
      </c>
      <c t="str" s="89" r="AF89">
        <f>ROUND(U88*I$9/12,2)</f>
        <v>#NAME?</v>
      </c>
      <c t="str" s="89" r="AG89">
        <f>ROUND(V88*J$9/12,2)</f>
        <v> -  </v>
      </c>
      <c t="str" s="89" r="AH89">
        <f>ROUND(W88*K$9/12,2)</f>
        <v> -  </v>
      </c>
      <c t="str" s="89" r="AI89">
        <f>ROUND(X88*L$9/12,2)</f>
        <v> -  </v>
      </c>
      <c t="str" s="89" r="AJ89">
        <f>ROUND(Y88*M$9/12,2)</f>
        <v> -  </v>
      </c>
      <c t="str" s="89" r="AK89">
        <f>ROUND(Z88*N$9/12,2)</f>
        <v> -  </v>
      </c>
      <c t="str" s="89" r="AL89">
        <f>SUM(AB89:AK89)</f>
        <v>#NAME?</v>
      </c>
      <c s="93" r="AM89"/>
      <c t="str" s="89" r="AN89">
        <f>IF(Q88&gt;0,IF((Q88+AB89)&lt;E$10,Q88+AB89,E$10),0)</f>
        <v>#NAME?</v>
      </c>
      <c t="str" s="89" r="AO89">
        <f>IF(R88&gt;0,IF((R88+AC89)&lt;F$10,R88+AC89,F$10),0)</f>
        <v>#NAME?</v>
      </c>
      <c t="str" s="89" r="AP89">
        <f>IF(S88&gt;0,IF((S88+AD89)&lt;G$10,S88+AD89,G$10),0)</f>
        <v>#NAME?</v>
      </c>
      <c t="str" s="89" r="AQ89">
        <f>IF(T88&gt;0,IF((T88+AE89)&lt;H$10,T88+AE89,H$10),0)</f>
        <v>#NAME?</v>
      </c>
      <c t="str" s="89" r="AR89">
        <f>IF(U88&gt;0,IF((U88+AF89)&lt;I$10,U88+AF89,I$10),0)</f>
        <v>#NAME?</v>
      </c>
      <c t="str" s="89" r="AS89">
        <f>IF(V88&gt;0,IF((V88+AG89)&lt;J$10,V88+AG89,J$10),0)</f>
        <v> -  </v>
      </c>
      <c t="str" s="89" r="AT89">
        <f>IF(W88&gt;0,IF((W88+AH89)&lt;K$10,W88+AH89,K$10),0)</f>
        <v> -  </v>
      </c>
      <c t="str" s="89" r="AU89">
        <f>IF(X88&gt;0,IF((X88+AI89)&lt;L$10,X88+AI89,L$10),0)</f>
        <v> -  </v>
      </c>
      <c t="str" s="89" r="AV89">
        <f>IF(Y88&gt;0,IF((Y88+AJ89)&lt;M$10,Y88+AJ89,M$10),0)</f>
        <v> -  </v>
      </c>
      <c t="str" s="89" r="AW89">
        <f>IF(Z88&gt;0,IF((Z88+AK89)&lt;N$10,Z88+AK89,N$10),0)</f>
        <v> -  </v>
      </c>
      <c t="str" s="89" r="AX89">
        <f>SUM(AN89:AW89)</f>
        <v>#NAME?</v>
      </c>
      <c s="89" r="AY89"/>
      <c t="str" s="91" r="AZ89">
        <f>IF(NOT(snowball),0,IF(Q88&lt;=0,0,IF(AN89+$C89&gt;Q88+AB89,Q88+AB89-AN89,$C89)))</f>
        <v>#NAME?</v>
      </c>
      <c t="str" s="89" r="BA89">
        <f>IF(NOT(snowball),0,IF(R88&lt;=0,0,IF($C89&lt;=SUM($AZ89:AZ89),0,IF(AO89+$C89-SUM($AZ89:AZ89)&gt;R88+AC89,R88+AC89-AO89,$C89-SUM($AZ89:AZ89)))))</f>
        <v>#NAME?</v>
      </c>
      <c t="str" s="89" r="BB89">
        <f>IF(NOT(snowball),0,IF(S88&lt;=0,0,IF($C89&lt;=SUM($AZ89:BA89),0,IF(AP89+$C89-SUM($AZ89:BA89)&gt;S88+AD89,S88+AD89-AP89,$C89-SUM($AZ89:BA89)))))</f>
        <v>#NAME?</v>
      </c>
      <c t="str" s="89" r="BC89">
        <f>IF(NOT(snowball),0,IF(T88&lt;=0,0,IF($C89&lt;=SUM($AZ89:BB89),0,IF(AQ89+$C89-SUM($AZ89:BB89)&gt;T88+AE89,T88+AE89-AQ89,$C89-SUM($AZ89:BB89)))))</f>
        <v>#NAME?</v>
      </c>
      <c t="str" s="89" r="BD89">
        <f>IF(NOT(snowball),0,IF(U88&lt;=0,0,IF($C89&lt;=SUM($AZ89:BC89),0,IF(AR89+$C89-SUM($AZ89:BC89)&gt;U88+AF89,U88+AF89-AR89,$C89-SUM($AZ89:BC89)))))</f>
        <v>#NAME?</v>
      </c>
      <c t="str" s="89" r="BE89">
        <f>IF(NOT(snowball),0,IF(V88&lt;=0,0,IF($C89&lt;=SUM($AZ89:BD89),0,IF(AS89+$C89-SUM($AZ89:BD89)&gt;V88+AG89,V88+AG89-AS89,$C89-SUM($AZ89:BD89)))))</f>
        <v>#NAME?</v>
      </c>
      <c t="str" s="89" r="BF89">
        <f>IF(NOT(snowball),0,IF(W88&lt;=0,0,IF($C89&lt;=SUM($AZ89:BE89),0,IF(AT89+$C89-SUM($AZ89:BE89)&gt;W88+AH89,W88+AH89-AT89,$C89-SUM($AZ89:BE89)))))</f>
        <v>#NAME?</v>
      </c>
      <c t="str" s="89" r="BG89">
        <f>IF(NOT(snowball),0,IF(X88&lt;=0,0,IF($C89&lt;=SUM($AZ89:BF89),0,IF(AU89+$C89-SUM($AZ89:BF89)&gt;X88+AI89,X88+AI89-AU89,$C89-SUM($AZ89:BF89)))))</f>
        <v>#NAME?</v>
      </c>
      <c t="str" s="89" r="BH89">
        <f>IF(NOT(snowball),0,IF(Y88&lt;=0,0,IF($C89&lt;=SUM($AZ89:BG89),0,IF(AV89+$C89-SUM($AZ89:BG89)&gt;Y88+AJ89,Y88+AJ89-AV89,$C89-SUM($AZ89:BG89)))))</f>
        <v>#NAME?</v>
      </c>
      <c t="str" s="89" r="BI89">
        <f>IF(NOT(snowball),0,IF(Z88&lt;=0,0,IF($C89&lt;=SUM($AZ89:BH89),0,IF(AW89+$C89-SUM($AZ89:BH89)&gt;Z88+AK89,Z88+AK89-AW89,$C89-SUM($AZ89:BH89)))))</f>
        <v>#NAME?</v>
      </c>
    </row>
    <row customHeight="1" r="90" ht="10.5">
      <c t="str" s="85" r="A90">
        <f>IF(SUM(Q89:Z89)&lt;=0,"",A89+1)</f>
        <v>#NAME?</v>
      </c>
      <c t="str" s="86" r="B90">
        <f>IF(A90="",NA(),DATE(YEAR(B89),MONTH(B89)+1,1))</f>
        <v>#NAME?</v>
      </c>
      <c t="str" s="87" r="C90">
        <f>IF(A90="","",IF(snowball,IF(($E$5-AX90)&lt;0,0,$E$5-AX90),"n/a")+D90)</f>
        <v>#NAME?</v>
      </c>
      <c s="88" r="D90"/>
      <c t="str" s="89" r="E90">
        <f>AN90+AZ90</f>
        <v>#NAME?</v>
      </c>
      <c t="str" s="89" r="F90">
        <f>AO90+BA90</f>
        <v>#NAME?</v>
      </c>
      <c t="str" s="89" r="G90">
        <f>AP90+BB90</f>
        <v>#NAME?</v>
      </c>
      <c t="str" s="89" r="H90">
        <f>AQ90+BC90</f>
        <v>#NAME?</v>
      </c>
      <c t="str" s="89" r="I90">
        <f>AR90+BD90</f>
        <v>#NAME?</v>
      </c>
      <c t="str" s="89" r="J90">
        <f>AS90+BE90</f>
        <v>#NAME?</v>
      </c>
      <c t="str" s="89" r="K90">
        <f>AT90+BF90</f>
        <v>#NAME?</v>
      </c>
      <c t="str" s="89" r="L90">
        <f>AU90+BG90</f>
        <v>#NAME?</v>
      </c>
      <c t="str" s="89" r="M90">
        <f>AV90+BH90</f>
        <v>#NAME?</v>
      </c>
      <c t="str" s="89" r="N90">
        <f>AW90+BI90</f>
        <v>#NAME?</v>
      </c>
      <c s="90" r="O90"/>
      <c t="str" s="89" r="P90">
        <f>SUM(Q90:Z90)</f>
        <v>#NAME?</v>
      </c>
      <c t="str" s="89" r="Q90">
        <f>IF(E$8=0,0,ROUND(Q89-(E90-AB90),2))</f>
        <v>#NAME?</v>
      </c>
      <c t="str" s="89" r="R90">
        <f>IF(F$8=0,0,ROUND(R89-(F90-AC90),2))</f>
        <v>#NAME?</v>
      </c>
      <c t="str" s="89" r="S90">
        <f>IF(G$8=0,0,ROUND(S89-(G90-AD90),2))</f>
        <v>#NAME?</v>
      </c>
      <c t="str" s="89" r="T90">
        <f>IF(H$8=0,0,ROUND(T89-(H90-AE90),2))</f>
        <v>#NAME?</v>
      </c>
      <c t="str" s="89" r="U90">
        <f>IF(I$8=0,0,ROUND(U89-(I90-AF90),2))</f>
        <v>#NAME?</v>
      </c>
      <c t="str" s="89" r="V90">
        <f>IF(J$8=0,0,ROUND(V89-(J90-AG90),2))</f>
        <v> -  </v>
      </c>
      <c t="str" s="89" r="W90">
        <f>IF(K$8=0,0,ROUND(W89-(K90-AH90),2))</f>
        <v> -  </v>
      </c>
      <c t="str" s="89" r="X90">
        <f>IF(L$8=0,0,ROUND(X89-(L90-AI90),2))</f>
        <v> -  </v>
      </c>
      <c t="str" s="89" r="Y90">
        <f>IF(M$8=0,0,ROUND(Y89-(M90-AJ90),2))</f>
        <v> -  </v>
      </c>
      <c t="str" s="89" r="Z90">
        <f>IF(N$8=0,0,ROUND(Z89-(N90-AK90),2))</f>
        <v> -  </v>
      </c>
      <c s="92" r="AA90"/>
      <c t="str" s="89" r="AB90">
        <f>ROUND(Q89*E$9/12,2)</f>
        <v>#NAME?</v>
      </c>
      <c t="str" s="89" r="AC90">
        <f>ROUND(R89*F$9/12,2)</f>
        <v>#NAME?</v>
      </c>
      <c t="str" s="89" r="AD90">
        <f>ROUND(S89*G$9/12,2)</f>
        <v>#NAME?</v>
      </c>
      <c t="str" s="89" r="AE90">
        <f>ROUND(T89*H$9/12,2)</f>
        <v>#NAME?</v>
      </c>
      <c t="str" s="89" r="AF90">
        <f>ROUND(U89*I$9/12,2)</f>
        <v>#NAME?</v>
      </c>
      <c t="str" s="89" r="AG90">
        <f>ROUND(V89*J$9/12,2)</f>
        <v> -  </v>
      </c>
      <c t="str" s="89" r="AH90">
        <f>ROUND(W89*K$9/12,2)</f>
        <v> -  </v>
      </c>
      <c t="str" s="89" r="AI90">
        <f>ROUND(X89*L$9/12,2)</f>
        <v> -  </v>
      </c>
      <c t="str" s="89" r="AJ90">
        <f>ROUND(Y89*M$9/12,2)</f>
        <v> -  </v>
      </c>
      <c t="str" s="89" r="AK90">
        <f>ROUND(Z89*N$9/12,2)</f>
        <v> -  </v>
      </c>
      <c t="str" s="89" r="AL90">
        <f>SUM(AB90:AK90)</f>
        <v>#NAME?</v>
      </c>
      <c s="93" r="AM90"/>
      <c t="str" s="89" r="AN90">
        <f>IF(Q89&gt;0,IF((Q89+AB90)&lt;E$10,Q89+AB90,E$10),0)</f>
        <v>#NAME?</v>
      </c>
      <c t="str" s="89" r="AO90">
        <f>IF(R89&gt;0,IF((R89+AC90)&lt;F$10,R89+AC90,F$10),0)</f>
        <v>#NAME?</v>
      </c>
      <c t="str" s="89" r="AP90">
        <f>IF(S89&gt;0,IF((S89+AD90)&lt;G$10,S89+AD90,G$10),0)</f>
        <v>#NAME?</v>
      </c>
      <c t="str" s="89" r="AQ90">
        <f>IF(T89&gt;0,IF((T89+AE90)&lt;H$10,T89+AE90,H$10),0)</f>
        <v>#NAME?</v>
      </c>
      <c t="str" s="89" r="AR90">
        <f>IF(U89&gt;0,IF((U89+AF90)&lt;I$10,U89+AF90,I$10),0)</f>
        <v>#NAME?</v>
      </c>
      <c t="str" s="89" r="AS90">
        <f>IF(V89&gt;0,IF((V89+AG90)&lt;J$10,V89+AG90,J$10),0)</f>
        <v> -  </v>
      </c>
      <c t="str" s="89" r="AT90">
        <f>IF(W89&gt;0,IF((W89+AH90)&lt;K$10,W89+AH90,K$10),0)</f>
        <v> -  </v>
      </c>
      <c t="str" s="89" r="AU90">
        <f>IF(X89&gt;0,IF((X89+AI90)&lt;L$10,X89+AI90,L$10),0)</f>
        <v> -  </v>
      </c>
      <c t="str" s="89" r="AV90">
        <f>IF(Y89&gt;0,IF((Y89+AJ90)&lt;M$10,Y89+AJ90,M$10),0)</f>
        <v> -  </v>
      </c>
      <c t="str" s="89" r="AW90">
        <f>IF(Z89&gt;0,IF((Z89+AK90)&lt;N$10,Z89+AK90,N$10),0)</f>
        <v> -  </v>
      </c>
      <c t="str" s="89" r="AX90">
        <f>SUM(AN90:AW90)</f>
        <v>#NAME?</v>
      </c>
      <c s="89" r="AY90"/>
      <c t="str" s="91" r="AZ90">
        <f>IF(NOT(snowball),0,IF(Q89&lt;=0,0,IF(AN90+$C90&gt;Q89+AB90,Q89+AB90-AN90,$C90)))</f>
        <v>#NAME?</v>
      </c>
      <c t="str" s="89" r="BA90">
        <f>IF(NOT(snowball),0,IF(R89&lt;=0,0,IF($C90&lt;=SUM($AZ90:AZ90),0,IF(AO90+$C90-SUM($AZ90:AZ90)&gt;R89+AC90,R89+AC90-AO90,$C90-SUM($AZ90:AZ90)))))</f>
        <v>#NAME?</v>
      </c>
      <c t="str" s="89" r="BB90">
        <f>IF(NOT(snowball),0,IF(S89&lt;=0,0,IF($C90&lt;=SUM($AZ90:BA90),0,IF(AP90+$C90-SUM($AZ90:BA90)&gt;S89+AD90,S89+AD90-AP90,$C90-SUM($AZ90:BA90)))))</f>
        <v>#NAME?</v>
      </c>
      <c t="str" s="89" r="BC90">
        <f>IF(NOT(snowball),0,IF(T89&lt;=0,0,IF($C90&lt;=SUM($AZ90:BB90),0,IF(AQ90+$C90-SUM($AZ90:BB90)&gt;T89+AE90,T89+AE90-AQ90,$C90-SUM($AZ90:BB90)))))</f>
        <v>#NAME?</v>
      </c>
      <c t="str" s="89" r="BD90">
        <f>IF(NOT(snowball),0,IF(U89&lt;=0,0,IF($C90&lt;=SUM($AZ90:BC90),0,IF(AR90+$C90-SUM($AZ90:BC90)&gt;U89+AF90,U89+AF90-AR90,$C90-SUM($AZ90:BC90)))))</f>
        <v>#NAME?</v>
      </c>
      <c t="str" s="89" r="BE90">
        <f>IF(NOT(snowball),0,IF(V89&lt;=0,0,IF($C90&lt;=SUM($AZ90:BD90),0,IF(AS90+$C90-SUM($AZ90:BD90)&gt;V89+AG90,V89+AG90-AS90,$C90-SUM($AZ90:BD90)))))</f>
        <v>#NAME?</v>
      </c>
      <c t="str" s="89" r="BF90">
        <f>IF(NOT(snowball),0,IF(W89&lt;=0,0,IF($C90&lt;=SUM($AZ90:BE90),0,IF(AT90+$C90-SUM($AZ90:BE90)&gt;W89+AH90,W89+AH90-AT90,$C90-SUM($AZ90:BE90)))))</f>
        <v>#NAME?</v>
      </c>
      <c t="str" s="89" r="BG90">
        <f>IF(NOT(snowball),0,IF(X89&lt;=0,0,IF($C90&lt;=SUM($AZ90:BF90),0,IF(AU90+$C90-SUM($AZ90:BF90)&gt;X89+AI90,X89+AI90-AU90,$C90-SUM($AZ90:BF90)))))</f>
        <v>#NAME?</v>
      </c>
      <c t="str" s="89" r="BH90">
        <f>IF(NOT(snowball),0,IF(Y89&lt;=0,0,IF($C90&lt;=SUM($AZ90:BG90),0,IF(AV90+$C90-SUM($AZ90:BG90)&gt;Y89+AJ90,Y89+AJ90-AV90,$C90-SUM($AZ90:BG90)))))</f>
        <v>#NAME?</v>
      </c>
      <c t="str" s="89" r="BI90">
        <f>IF(NOT(snowball),0,IF(Z89&lt;=0,0,IF($C90&lt;=SUM($AZ90:BH90),0,IF(AW90+$C90-SUM($AZ90:BH90)&gt;Z89+AK90,Z89+AK90-AW90,$C90-SUM($AZ90:BH90)))))</f>
        <v>#NAME?</v>
      </c>
    </row>
    <row customHeight="1" r="91" ht="10.5">
      <c t="str" s="85" r="A91">
        <f>IF(SUM(Q90:Z90)&lt;=0,"",A90+1)</f>
        <v>#NAME?</v>
      </c>
      <c t="str" s="86" r="B91">
        <f>IF(A91="",NA(),DATE(YEAR(B90),MONTH(B90)+1,1))</f>
        <v>#NAME?</v>
      </c>
      <c t="str" s="87" r="C91">
        <f>IF(A91="","",IF(snowball,IF(($E$5-AX91)&lt;0,0,$E$5-AX91),"n/a")+D91)</f>
        <v>#NAME?</v>
      </c>
      <c s="88" r="D91"/>
      <c t="str" s="89" r="E91">
        <f>AN91+AZ91</f>
        <v>#NAME?</v>
      </c>
      <c t="str" s="89" r="F91">
        <f>AO91+BA91</f>
        <v>#NAME?</v>
      </c>
      <c t="str" s="89" r="G91">
        <f>AP91+BB91</f>
        <v>#NAME?</v>
      </c>
      <c t="str" s="89" r="H91">
        <f>AQ91+BC91</f>
        <v>#NAME?</v>
      </c>
      <c t="str" s="89" r="I91">
        <f>AR91+BD91</f>
        <v>#NAME?</v>
      </c>
      <c t="str" s="89" r="J91">
        <f>AS91+BE91</f>
        <v>#NAME?</v>
      </c>
      <c t="str" s="89" r="K91">
        <f>AT91+BF91</f>
        <v>#NAME?</v>
      </c>
      <c t="str" s="89" r="L91">
        <f>AU91+BG91</f>
        <v>#NAME?</v>
      </c>
      <c t="str" s="89" r="M91">
        <f>AV91+BH91</f>
        <v>#NAME?</v>
      </c>
      <c t="str" s="89" r="N91">
        <f>AW91+BI91</f>
        <v>#NAME?</v>
      </c>
      <c s="90" r="O91"/>
      <c t="str" s="89" r="P91">
        <f>SUM(Q91:Z91)</f>
        <v>#NAME?</v>
      </c>
      <c t="str" s="89" r="Q91">
        <f>IF(E$8=0,0,ROUND(Q90-(E91-AB91),2))</f>
        <v>#NAME?</v>
      </c>
      <c t="str" s="89" r="R91">
        <f>IF(F$8=0,0,ROUND(R90-(F91-AC91),2))</f>
        <v>#NAME?</v>
      </c>
      <c t="str" s="89" r="S91">
        <f>IF(G$8=0,0,ROUND(S90-(G91-AD91),2))</f>
        <v>#NAME?</v>
      </c>
      <c t="str" s="89" r="T91">
        <f>IF(H$8=0,0,ROUND(T90-(H91-AE91),2))</f>
        <v>#NAME?</v>
      </c>
      <c t="str" s="89" r="U91">
        <f>IF(I$8=0,0,ROUND(U90-(I91-AF91),2))</f>
        <v>#NAME?</v>
      </c>
      <c t="str" s="89" r="V91">
        <f>IF(J$8=0,0,ROUND(V90-(J91-AG91),2))</f>
        <v> -  </v>
      </c>
      <c t="str" s="89" r="W91">
        <f>IF(K$8=0,0,ROUND(W90-(K91-AH91),2))</f>
        <v> -  </v>
      </c>
      <c t="str" s="89" r="X91">
        <f>IF(L$8=0,0,ROUND(X90-(L91-AI91),2))</f>
        <v> -  </v>
      </c>
      <c t="str" s="89" r="Y91">
        <f>IF(M$8=0,0,ROUND(Y90-(M91-AJ91),2))</f>
        <v> -  </v>
      </c>
      <c t="str" s="89" r="Z91">
        <f>IF(N$8=0,0,ROUND(Z90-(N91-AK91),2))</f>
        <v> -  </v>
      </c>
      <c s="92" r="AA91"/>
      <c t="str" s="89" r="AB91">
        <f>ROUND(Q90*E$9/12,2)</f>
        <v>#NAME?</v>
      </c>
      <c t="str" s="89" r="AC91">
        <f>ROUND(R90*F$9/12,2)</f>
        <v>#NAME?</v>
      </c>
      <c t="str" s="89" r="AD91">
        <f>ROUND(S90*G$9/12,2)</f>
        <v>#NAME?</v>
      </c>
      <c t="str" s="89" r="AE91">
        <f>ROUND(T90*H$9/12,2)</f>
        <v>#NAME?</v>
      </c>
      <c t="str" s="89" r="AF91">
        <f>ROUND(U90*I$9/12,2)</f>
        <v>#NAME?</v>
      </c>
      <c t="str" s="89" r="AG91">
        <f>ROUND(V90*J$9/12,2)</f>
        <v> -  </v>
      </c>
      <c t="str" s="89" r="AH91">
        <f>ROUND(W90*K$9/12,2)</f>
        <v> -  </v>
      </c>
      <c t="str" s="89" r="AI91">
        <f>ROUND(X90*L$9/12,2)</f>
        <v> -  </v>
      </c>
      <c t="str" s="89" r="AJ91">
        <f>ROUND(Y90*M$9/12,2)</f>
        <v> -  </v>
      </c>
      <c t="str" s="89" r="AK91">
        <f>ROUND(Z90*N$9/12,2)</f>
        <v> -  </v>
      </c>
      <c t="str" s="89" r="AL91">
        <f>SUM(AB91:AK91)</f>
        <v>#NAME?</v>
      </c>
      <c s="93" r="AM91"/>
      <c t="str" s="89" r="AN91">
        <f>IF(Q90&gt;0,IF((Q90+AB91)&lt;E$10,Q90+AB91,E$10),0)</f>
        <v>#NAME?</v>
      </c>
      <c t="str" s="89" r="AO91">
        <f>IF(R90&gt;0,IF((R90+AC91)&lt;F$10,R90+AC91,F$10),0)</f>
        <v>#NAME?</v>
      </c>
      <c t="str" s="89" r="AP91">
        <f>IF(S90&gt;0,IF((S90+AD91)&lt;G$10,S90+AD91,G$10),0)</f>
        <v>#NAME?</v>
      </c>
      <c t="str" s="89" r="AQ91">
        <f>IF(T90&gt;0,IF((T90+AE91)&lt;H$10,T90+AE91,H$10),0)</f>
        <v>#NAME?</v>
      </c>
      <c t="str" s="89" r="AR91">
        <f>IF(U90&gt;0,IF((U90+AF91)&lt;I$10,U90+AF91,I$10),0)</f>
        <v>#NAME?</v>
      </c>
      <c t="str" s="89" r="AS91">
        <f>IF(V90&gt;0,IF((V90+AG91)&lt;J$10,V90+AG91,J$10),0)</f>
        <v> -  </v>
      </c>
      <c t="str" s="89" r="AT91">
        <f>IF(W90&gt;0,IF((W90+AH91)&lt;K$10,W90+AH91,K$10),0)</f>
        <v> -  </v>
      </c>
      <c t="str" s="89" r="AU91">
        <f>IF(X90&gt;0,IF((X90+AI91)&lt;L$10,X90+AI91,L$10),0)</f>
        <v> -  </v>
      </c>
      <c t="str" s="89" r="AV91">
        <f>IF(Y90&gt;0,IF((Y90+AJ91)&lt;M$10,Y90+AJ91,M$10),0)</f>
        <v> -  </v>
      </c>
      <c t="str" s="89" r="AW91">
        <f>IF(Z90&gt;0,IF((Z90+AK91)&lt;N$10,Z90+AK91,N$10),0)</f>
        <v> -  </v>
      </c>
      <c t="str" s="89" r="AX91">
        <f>SUM(AN91:AW91)</f>
        <v>#NAME?</v>
      </c>
      <c s="89" r="AY91"/>
      <c t="str" s="91" r="AZ91">
        <f>IF(NOT(snowball),0,IF(Q90&lt;=0,0,IF(AN91+$C91&gt;Q90+AB91,Q90+AB91-AN91,$C91)))</f>
        <v>#NAME?</v>
      </c>
      <c t="str" s="89" r="BA91">
        <f>IF(NOT(snowball),0,IF(R90&lt;=0,0,IF($C91&lt;=SUM($AZ91:AZ91),0,IF(AO91+$C91-SUM($AZ91:AZ91)&gt;R90+AC91,R90+AC91-AO91,$C91-SUM($AZ91:AZ91)))))</f>
        <v>#NAME?</v>
      </c>
      <c t="str" s="89" r="BB91">
        <f>IF(NOT(snowball),0,IF(S90&lt;=0,0,IF($C91&lt;=SUM($AZ91:BA91),0,IF(AP91+$C91-SUM($AZ91:BA91)&gt;S90+AD91,S90+AD91-AP91,$C91-SUM($AZ91:BA91)))))</f>
        <v>#NAME?</v>
      </c>
      <c t="str" s="89" r="BC91">
        <f>IF(NOT(snowball),0,IF(T90&lt;=0,0,IF($C91&lt;=SUM($AZ91:BB91),0,IF(AQ91+$C91-SUM($AZ91:BB91)&gt;T90+AE91,T90+AE91-AQ91,$C91-SUM($AZ91:BB91)))))</f>
        <v>#NAME?</v>
      </c>
      <c t="str" s="89" r="BD91">
        <f>IF(NOT(snowball),0,IF(U90&lt;=0,0,IF($C91&lt;=SUM($AZ91:BC91),0,IF(AR91+$C91-SUM($AZ91:BC91)&gt;U90+AF91,U90+AF91-AR91,$C91-SUM($AZ91:BC91)))))</f>
        <v>#NAME?</v>
      </c>
      <c t="str" s="89" r="BE91">
        <f>IF(NOT(snowball),0,IF(V90&lt;=0,0,IF($C91&lt;=SUM($AZ91:BD91),0,IF(AS91+$C91-SUM($AZ91:BD91)&gt;V90+AG91,V90+AG91-AS91,$C91-SUM($AZ91:BD91)))))</f>
        <v>#NAME?</v>
      </c>
      <c t="str" s="89" r="BF91">
        <f>IF(NOT(snowball),0,IF(W90&lt;=0,0,IF($C91&lt;=SUM($AZ91:BE91),0,IF(AT91+$C91-SUM($AZ91:BE91)&gt;W90+AH91,W90+AH91-AT91,$C91-SUM($AZ91:BE91)))))</f>
        <v>#NAME?</v>
      </c>
      <c t="str" s="89" r="BG91">
        <f>IF(NOT(snowball),0,IF(X90&lt;=0,0,IF($C91&lt;=SUM($AZ91:BF91),0,IF(AU91+$C91-SUM($AZ91:BF91)&gt;X90+AI91,X90+AI91-AU91,$C91-SUM($AZ91:BF91)))))</f>
        <v>#NAME?</v>
      </c>
      <c t="str" s="89" r="BH91">
        <f>IF(NOT(snowball),0,IF(Y90&lt;=0,0,IF($C91&lt;=SUM($AZ91:BG91),0,IF(AV91+$C91-SUM($AZ91:BG91)&gt;Y90+AJ91,Y90+AJ91-AV91,$C91-SUM($AZ91:BG91)))))</f>
        <v>#NAME?</v>
      </c>
      <c t="str" s="89" r="BI91">
        <f>IF(NOT(snowball),0,IF(Z90&lt;=0,0,IF($C91&lt;=SUM($AZ91:BH91),0,IF(AW91+$C91-SUM($AZ91:BH91)&gt;Z90+AK91,Z90+AK91-AW91,$C91-SUM($AZ91:BH91)))))</f>
        <v>#NAME?</v>
      </c>
    </row>
    <row customHeight="1" r="92" ht="10.5">
      <c t="str" s="85" r="A92">
        <f>IF(SUM(Q91:Z91)&lt;=0,"",A91+1)</f>
        <v>#NAME?</v>
      </c>
      <c t="str" s="86" r="B92">
        <f>IF(A92="",NA(),DATE(YEAR(B91),MONTH(B91)+1,1))</f>
        <v>#NAME?</v>
      </c>
      <c t="str" s="87" r="C92">
        <f>IF(A92="","",IF(snowball,IF(($E$5-AX92)&lt;0,0,$E$5-AX92),"n/a")+D92)</f>
        <v>#NAME?</v>
      </c>
      <c s="88" r="D92"/>
      <c t="str" s="89" r="E92">
        <f>AN92+AZ92</f>
        <v>#NAME?</v>
      </c>
      <c t="str" s="89" r="F92">
        <f>AO92+BA92</f>
        <v>#NAME?</v>
      </c>
      <c t="str" s="89" r="G92">
        <f>AP92+BB92</f>
        <v>#NAME?</v>
      </c>
      <c t="str" s="89" r="H92">
        <f>AQ92+BC92</f>
        <v>#NAME?</v>
      </c>
      <c t="str" s="89" r="I92">
        <f>AR92+BD92</f>
        <v>#NAME?</v>
      </c>
      <c t="str" s="89" r="J92">
        <f>AS92+BE92</f>
        <v>#NAME?</v>
      </c>
      <c t="str" s="89" r="K92">
        <f>AT92+BF92</f>
        <v>#NAME?</v>
      </c>
      <c t="str" s="89" r="L92">
        <f>AU92+BG92</f>
        <v>#NAME?</v>
      </c>
      <c t="str" s="89" r="M92">
        <f>AV92+BH92</f>
        <v>#NAME?</v>
      </c>
      <c t="str" s="89" r="N92">
        <f>AW92+BI92</f>
        <v>#NAME?</v>
      </c>
      <c s="90" r="O92"/>
      <c t="str" s="89" r="P92">
        <f>SUM(Q92:Z92)</f>
        <v>#NAME?</v>
      </c>
      <c t="str" s="89" r="Q92">
        <f>IF(E$8=0,0,ROUND(Q91-(E92-AB92),2))</f>
        <v>#NAME?</v>
      </c>
      <c t="str" s="89" r="R92">
        <f>IF(F$8=0,0,ROUND(R91-(F92-AC92),2))</f>
        <v>#NAME?</v>
      </c>
      <c t="str" s="89" r="S92">
        <f>IF(G$8=0,0,ROUND(S91-(G92-AD92),2))</f>
        <v>#NAME?</v>
      </c>
      <c t="str" s="89" r="T92">
        <f>IF(H$8=0,0,ROUND(T91-(H92-AE92),2))</f>
        <v>#NAME?</v>
      </c>
      <c t="str" s="89" r="U92">
        <f>IF(I$8=0,0,ROUND(U91-(I92-AF92),2))</f>
        <v>#NAME?</v>
      </c>
      <c t="str" s="89" r="V92">
        <f>IF(J$8=0,0,ROUND(V91-(J92-AG92),2))</f>
        <v> -  </v>
      </c>
      <c t="str" s="89" r="W92">
        <f>IF(K$8=0,0,ROUND(W91-(K92-AH92),2))</f>
        <v> -  </v>
      </c>
      <c t="str" s="89" r="X92">
        <f>IF(L$8=0,0,ROUND(X91-(L92-AI92),2))</f>
        <v> -  </v>
      </c>
      <c t="str" s="89" r="Y92">
        <f>IF(M$8=0,0,ROUND(Y91-(M92-AJ92),2))</f>
        <v> -  </v>
      </c>
      <c t="str" s="89" r="Z92">
        <f>IF(N$8=0,0,ROUND(Z91-(N92-AK92),2))</f>
        <v> -  </v>
      </c>
      <c s="92" r="AA92"/>
      <c t="str" s="89" r="AB92">
        <f>ROUND(Q91*E$9/12,2)</f>
        <v>#NAME?</v>
      </c>
      <c t="str" s="89" r="AC92">
        <f>ROUND(R91*F$9/12,2)</f>
        <v>#NAME?</v>
      </c>
      <c t="str" s="89" r="AD92">
        <f>ROUND(S91*G$9/12,2)</f>
        <v>#NAME?</v>
      </c>
      <c t="str" s="89" r="AE92">
        <f>ROUND(T91*H$9/12,2)</f>
        <v>#NAME?</v>
      </c>
      <c t="str" s="89" r="AF92">
        <f>ROUND(U91*I$9/12,2)</f>
        <v>#NAME?</v>
      </c>
      <c t="str" s="89" r="AG92">
        <f>ROUND(V91*J$9/12,2)</f>
        <v> -  </v>
      </c>
      <c t="str" s="89" r="AH92">
        <f>ROUND(W91*K$9/12,2)</f>
        <v> -  </v>
      </c>
      <c t="str" s="89" r="AI92">
        <f>ROUND(X91*L$9/12,2)</f>
        <v> -  </v>
      </c>
      <c t="str" s="89" r="AJ92">
        <f>ROUND(Y91*M$9/12,2)</f>
        <v> -  </v>
      </c>
      <c t="str" s="89" r="AK92">
        <f>ROUND(Z91*N$9/12,2)</f>
        <v> -  </v>
      </c>
      <c t="str" s="89" r="AL92">
        <f>SUM(AB92:AK92)</f>
        <v>#NAME?</v>
      </c>
      <c s="93" r="AM92"/>
      <c t="str" s="89" r="AN92">
        <f>IF(Q91&gt;0,IF((Q91+AB92)&lt;E$10,Q91+AB92,E$10),0)</f>
        <v>#NAME?</v>
      </c>
      <c t="str" s="89" r="AO92">
        <f>IF(R91&gt;0,IF((R91+AC92)&lt;F$10,R91+AC92,F$10),0)</f>
        <v>#NAME?</v>
      </c>
      <c t="str" s="89" r="AP92">
        <f>IF(S91&gt;0,IF((S91+AD92)&lt;G$10,S91+AD92,G$10),0)</f>
        <v>#NAME?</v>
      </c>
      <c t="str" s="89" r="AQ92">
        <f>IF(T91&gt;0,IF((T91+AE92)&lt;H$10,T91+AE92,H$10),0)</f>
        <v>#NAME?</v>
      </c>
      <c t="str" s="89" r="AR92">
        <f>IF(U91&gt;0,IF((U91+AF92)&lt;I$10,U91+AF92,I$10),0)</f>
        <v>#NAME?</v>
      </c>
      <c t="str" s="89" r="AS92">
        <f>IF(V91&gt;0,IF((V91+AG92)&lt;J$10,V91+AG92,J$10),0)</f>
        <v> -  </v>
      </c>
      <c t="str" s="89" r="AT92">
        <f>IF(W91&gt;0,IF((W91+AH92)&lt;K$10,W91+AH92,K$10),0)</f>
        <v> -  </v>
      </c>
      <c t="str" s="89" r="AU92">
        <f>IF(X91&gt;0,IF((X91+AI92)&lt;L$10,X91+AI92,L$10),0)</f>
        <v> -  </v>
      </c>
      <c t="str" s="89" r="AV92">
        <f>IF(Y91&gt;0,IF((Y91+AJ92)&lt;M$10,Y91+AJ92,M$10),0)</f>
        <v> -  </v>
      </c>
      <c t="str" s="89" r="AW92">
        <f>IF(Z91&gt;0,IF((Z91+AK92)&lt;N$10,Z91+AK92,N$10),0)</f>
        <v> -  </v>
      </c>
      <c t="str" s="89" r="AX92">
        <f>SUM(AN92:AW92)</f>
        <v>#NAME?</v>
      </c>
      <c s="89" r="AY92"/>
      <c t="str" s="91" r="AZ92">
        <f>IF(NOT(snowball),0,IF(Q91&lt;=0,0,IF(AN92+$C92&gt;Q91+AB92,Q91+AB92-AN92,$C92)))</f>
        <v>#NAME?</v>
      </c>
      <c t="str" s="89" r="BA92">
        <f>IF(NOT(snowball),0,IF(R91&lt;=0,0,IF($C92&lt;=SUM($AZ92:AZ92),0,IF(AO92+$C92-SUM($AZ92:AZ92)&gt;R91+AC92,R91+AC92-AO92,$C92-SUM($AZ92:AZ92)))))</f>
        <v>#NAME?</v>
      </c>
      <c t="str" s="89" r="BB92">
        <f>IF(NOT(snowball),0,IF(S91&lt;=0,0,IF($C92&lt;=SUM($AZ92:BA92),0,IF(AP92+$C92-SUM($AZ92:BA92)&gt;S91+AD92,S91+AD92-AP92,$C92-SUM($AZ92:BA92)))))</f>
        <v>#NAME?</v>
      </c>
      <c t="str" s="89" r="BC92">
        <f>IF(NOT(snowball),0,IF(T91&lt;=0,0,IF($C92&lt;=SUM($AZ92:BB92),0,IF(AQ92+$C92-SUM($AZ92:BB92)&gt;T91+AE92,T91+AE92-AQ92,$C92-SUM($AZ92:BB92)))))</f>
        <v>#NAME?</v>
      </c>
      <c t="str" s="89" r="BD92">
        <f>IF(NOT(snowball),0,IF(U91&lt;=0,0,IF($C92&lt;=SUM($AZ92:BC92),0,IF(AR92+$C92-SUM($AZ92:BC92)&gt;U91+AF92,U91+AF92-AR92,$C92-SUM($AZ92:BC92)))))</f>
        <v>#NAME?</v>
      </c>
      <c t="str" s="89" r="BE92">
        <f>IF(NOT(snowball),0,IF(V91&lt;=0,0,IF($C92&lt;=SUM($AZ92:BD92),0,IF(AS92+$C92-SUM($AZ92:BD92)&gt;V91+AG92,V91+AG92-AS92,$C92-SUM($AZ92:BD92)))))</f>
        <v>#NAME?</v>
      </c>
      <c t="str" s="89" r="BF92">
        <f>IF(NOT(snowball),0,IF(W91&lt;=0,0,IF($C92&lt;=SUM($AZ92:BE92),0,IF(AT92+$C92-SUM($AZ92:BE92)&gt;W91+AH92,W91+AH92-AT92,$C92-SUM($AZ92:BE92)))))</f>
        <v>#NAME?</v>
      </c>
      <c t="str" s="89" r="BG92">
        <f>IF(NOT(snowball),0,IF(X91&lt;=0,0,IF($C92&lt;=SUM($AZ92:BF92),0,IF(AU92+$C92-SUM($AZ92:BF92)&gt;X91+AI92,X91+AI92-AU92,$C92-SUM($AZ92:BF92)))))</f>
        <v>#NAME?</v>
      </c>
      <c t="str" s="89" r="BH92">
        <f>IF(NOT(snowball),0,IF(Y91&lt;=0,0,IF($C92&lt;=SUM($AZ92:BG92),0,IF(AV92+$C92-SUM($AZ92:BG92)&gt;Y91+AJ92,Y91+AJ92-AV92,$C92-SUM($AZ92:BG92)))))</f>
        <v>#NAME?</v>
      </c>
      <c t="str" s="89" r="BI92">
        <f>IF(NOT(snowball),0,IF(Z91&lt;=0,0,IF($C92&lt;=SUM($AZ92:BH92),0,IF(AW92+$C92-SUM($AZ92:BH92)&gt;Z91+AK92,Z91+AK92-AW92,$C92-SUM($AZ92:BH92)))))</f>
        <v>#NAME?</v>
      </c>
    </row>
    <row customHeight="1" r="93" ht="10.5">
      <c t="str" s="85" r="A93">
        <f>IF(SUM(Q92:Z92)&lt;=0,"",A92+1)</f>
        <v>#NAME?</v>
      </c>
      <c t="str" s="86" r="B93">
        <f>IF(A93="",NA(),DATE(YEAR(B92),MONTH(B92)+1,1))</f>
        <v>#NAME?</v>
      </c>
      <c t="str" s="87" r="C93">
        <f>IF(A93="","",IF(snowball,IF(($E$5-AX93)&lt;0,0,$E$5-AX93),"n/a")+D93)</f>
        <v>#NAME?</v>
      </c>
      <c s="88" r="D93"/>
      <c t="str" s="89" r="E93">
        <f>AN93+AZ93</f>
        <v>#NAME?</v>
      </c>
      <c t="str" s="89" r="F93">
        <f>AO93+BA93</f>
        <v>#NAME?</v>
      </c>
      <c t="str" s="89" r="G93">
        <f>AP93+BB93</f>
        <v>#NAME?</v>
      </c>
      <c t="str" s="89" r="H93">
        <f>AQ93+BC93</f>
        <v>#NAME?</v>
      </c>
      <c t="str" s="89" r="I93">
        <f>AR93+BD93</f>
        <v>#NAME?</v>
      </c>
      <c t="str" s="89" r="J93">
        <f>AS93+BE93</f>
        <v>#NAME?</v>
      </c>
      <c t="str" s="89" r="K93">
        <f>AT93+BF93</f>
        <v>#NAME?</v>
      </c>
      <c t="str" s="89" r="L93">
        <f>AU93+BG93</f>
        <v>#NAME?</v>
      </c>
      <c t="str" s="89" r="M93">
        <f>AV93+BH93</f>
        <v>#NAME?</v>
      </c>
      <c t="str" s="89" r="N93">
        <f>AW93+BI93</f>
        <v>#NAME?</v>
      </c>
      <c s="90" r="O93"/>
      <c t="str" s="89" r="P93">
        <f>SUM(Q93:Z93)</f>
        <v>#NAME?</v>
      </c>
      <c t="str" s="89" r="Q93">
        <f>IF(E$8=0,0,ROUND(Q92-(E93-AB93),2))</f>
        <v>#NAME?</v>
      </c>
      <c t="str" s="89" r="R93">
        <f>IF(F$8=0,0,ROUND(R92-(F93-AC93),2))</f>
        <v>#NAME?</v>
      </c>
      <c t="str" s="89" r="S93">
        <f>IF(G$8=0,0,ROUND(S92-(G93-AD93),2))</f>
        <v>#NAME?</v>
      </c>
      <c t="str" s="89" r="T93">
        <f>IF(H$8=0,0,ROUND(T92-(H93-AE93),2))</f>
        <v>#NAME?</v>
      </c>
      <c t="str" s="89" r="U93">
        <f>IF(I$8=0,0,ROUND(U92-(I93-AF93),2))</f>
        <v>#NAME?</v>
      </c>
      <c t="str" s="89" r="V93">
        <f>IF(J$8=0,0,ROUND(V92-(J93-AG93),2))</f>
        <v> -  </v>
      </c>
      <c t="str" s="89" r="W93">
        <f>IF(K$8=0,0,ROUND(W92-(K93-AH93),2))</f>
        <v> -  </v>
      </c>
      <c t="str" s="89" r="X93">
        <f>IF(L$8=0,0,ROUND(X92-(L93-AI93),2))</f>
        <v> -  </v>
      </c>
      <c t="str" s="89" r="Y93">
        <f>IF(M$8=0,0,ROUND(Y92-(M93-AJ93),2))</f>
        <v> -  </v>
      </c>
      <c t="str" s="89" r="Z93">
        <f>IF(N$8=0,0,ROUND(Z92-(N93-AK93),2))</f>
        <v> -  </v>
      </c>
      <c s="92" r="AA93"/>
      <c t="str" s="89" r="AB93">
        <f>ROUND(Q92*E$9/12,2)</f>
        <v>#NAME?</v>
      </c>
      <c t="str" s="89" r="AC93">
        <f>ROUND(R92*F$9/12,2)</f>
        <v>#NAME?</v>
      </c>
      <c t="str" s="89" r="AD93">
        <f>ROUND(S92*G$9/12,2)</f>
        <v>#NAME?</v>
      </c>
      <c t="str" s="89" r="AE93">
        <f>ROUND(T92*H$9/12,2)</f>
        <v>#NAME?</v>
      </c>
      <c t="str" s="89" r="AF93">
        <f>ROUND(U92*I$9/12,2)</f>
        <v>#NAME?</v>
      </c>
      <c t="str" s="89" r="AG93">
        <f>ROUND(V92*J$9/12,2)</f>
        <v> -  </v>
      </c>
      <c t="str" s="89" r="AH93">
        <f>ROUND(W92*K$9/12,2)</f>
        <v> -  </v>
      </c>
      <c t="str" s="89" r="AI93">
        <f>ROUND(X92*L$9/12,2)</f>
        <v> -  </v>
      </c>
      <c t="str" s="89" r="AJ93">
        <f>ROUND(Y92*M$9/12,2)</f>
        <v> -  </v>
      </c>
      <c t="str" s="89" r="AK93">
        <f>ROUND(Z92*N$9/12,2)</f>
        <v> -  </v>
      </c>
      <c t="str" s="89" r="AL93">
        <f>SUM(AB93:AK93)</f>
        <v>#NAME?</v>
      </c>
      <c s="93" r="AM93"/>
      <c t="str" s="89" r="AN93">
        <f>IF(Q92&gt;0,IF((Q92+AB93)&lt;E$10,Q92+AB93,E$10),0)</f>
        <v>#NAME?</v>
      </c>
      <c t="str" s="89" r="AO93">
        <f>IF(R92&gt;0,IF((R92+AC93)&lt;F$10,R92+AC93,F$10),0)</f>
        <v>#NAME?</v>
      </c>
      <c t="str" s="89" r="AP93">
        <f>IF(S92&gt;0,IF((S92+AD93)&lt;G$10,S92+AD93,G$10),0)</f>
        <v>#NAME?</v>
      </c>
      <c t="str" s="89" r="AQ93">
        <f>IF(T92&gt;0,IF((T92+AE93)&lt;H$10,T92+AE93,H$10),0)</f>
        <v>#NAME?</v>
      </c>
      <c t="str" s="89" r="AR93">
        <f>IF(U92&gt;0,IF((U92+AF93)&lt;I$10,U92+AF93,I$10),0)</f>
        <v>#NAME?</v>
      </c>
      <c t="str" s="89" r="AS93">
        <f>IF(V92&gt;0,IF((V92+AG93)&lt;J$10,V92+AG93,J$10),0)</f>
        <v> -  </v>
      </c>
      <c t="str" s="89" r="AT93">
        <f>IF(W92&gt;0,IF((W92+AH93)&lt;K$10,W92+AH93,K$10),0)</f>
        <v> -  </v>
      </c>
      <c t="str" s="89" r="AU93">
        <f>IF(X92&gt;0,IF((X92+AI93)&lt;L$10,X92+AI93,L$10),0)</f>
        <v> -  </v>
      </c>
      <c t="str" s="89" r="AV93">
        <f>IF(Y92&gt;0,IF((Y92+AJ93)&lt;M$10,Y92+AJ93,M$10),0)</f>
        <v> -  </v>
      </c>
      <c t="str" s="89" r="AW93">
        <f>IF(Z92&gt;0,IF((Z92+AK93)&lt;N$10,Z92+AK93,N$10),0)</f>
        <v> -  </v>
      </c>
      <c t="str" s="89" r="AX93">
        <f>SUM(AN93:AW93)</f>
        <v>#NAME?</v>
      </c>
      <c s="89" r="AY93"/>
      <c t="str" s="91" r="AZ93">
        <f>IF(NOT(snowball),0,IF(Q92&lt;=0,0,IF(AN93+$C93&gt;Q92+AB93,Q92+AB93-AN93,$C93)))</f>
        <v>#NAME?</v>
      </c>
      <c t="str" s="89" r="BA93">
        <f>IF(NOT(snowball),0,IF(R92&lt;=0,0,IF($C93&lt;=SUM($AZ93:AZ93),0,IF(AO93+$C93-SUM($AZ93:AZ93)&gt;R92+AC93,R92+AC93-AO93,$C93-SUM($AZ93:AZ93)))))</f>
        <v>#NAME?</v>
      </c>
      <c t="str" s="89" r="BB93">
        <f>IF(NOT(snowball),0,IF(S92&lt;=0,0,IF($C93&lt;=SUM($AZ93:BA93),0,IF(AP93+$C93-SUM($AZ93:BA93)&gt;S92+AD93,S92+AD93-AP93,$C93-SUM($AZ93:BA93)))))</f>
        <v>#NAME?</v>
      </c>
      <c t="str" s="89" r="BC93">
        <f>IF(NOT(snowball),0,IF(T92&lt;=0,0,IF($C93&lt;=SUM($AZ93:BB93),0,IF(AQ93+$C93-SUM($AZ93:BB93)&gt;T92+AE93,T92+AE93-AQ93,$C93-SUM($AZ93:BB93)))))</f>
        <v>#NAME?</v>
      </c>
      <c t="str" s="89" r="BD93">
        <f>IF(NOT(snowball),0,IF(U92&lt;=0,0,IF($C93&lt;=SUM($AZ93:BC93),0,IF(AR93+$C93-SUM($AZ93:BC93)&gt;U92+AF93,U92+AF93-AR93,$C93-SUM($AZ93:BC93)))))</f>
        <v>#NAME?</v>
      </c>
      <c t="str" s="89" r="BE93">
        <f>IF(NOT(snowball),0,IF(V92&lt;=0,0,IF($C93&lt;=SUM($AZ93:BD93),0,IF(AS93+$C93-SUM($AZ93:BD93)&gt;V92+AG93,V92+AG93-AS93,$C93-SUM($AZ93:BD93)))))</f>
        <v>#NAME?</v>
      </c>
      <c t="str" s="89" r="BF93">
        <f>IF(NOT(snowball),0,IF(W92&lt;=0,0,IF($C93&lt;=SUM($AZ93:BE93),0,IF(AT93+$C93-SUM($AZ93:BE93)&gt;W92+AH93,W92+AH93-AT93,$C93-SUM($AZ93:BE93)))))</f>
        <v>#NAME?</v>
      </c>
      <c t="str" s="89" r="BG93">
        <f>IF(NOT(snowball),0,IF(X92&lt;=0,0,IF($C93&lt;=SUM($AZ93:BF93),0,IF(AU93+$C93-SUM($AZ93:BF93)&gt;X92+AI93,X92+AI93-AU93,$C93-SUM($AZ93:BF93)))))</f>
        <v>#NAME?</v>
      </c>
      <c t="str" s="89" r="BH93">
        <f>IF(NOT(snowball),0,IF(Y92&lt;=0,0,IF($C93&lt;=SUM($AZ93:BG93),0,IF(AV93+$C93-SUM($AZ93:BG93)&gt;Y92+AJ93,Y92+AJ93-AV93,$C93-SUM($AZ93:BG93)))))</f>
        <v>#NAME?</v>
      </c>
      <c t="str" s="89" r="BI93">
        <f>IF(NOT(snowball),0,IF(Z92&lt;=0,0,IF($C93&lt;=SUM($AZ93:BH93),0,IF(AW93+$C93-SUM($AZ93:BH93)&gt;Z92+AK93,Z92+AK93-AW93,$C93-SUM($AZ93:BH93)))))</f>
        <v>#NAME?</v>
      </c>
    </row>
    <row customHeight="1" r="94" ht="10.5">
      <c t="str" s="85" r="A94">
        <f>IF(SUM(Q93:Z93)&lt;=0,"",A93+1)</f>
        <v>#NAME?</v>
      </c>
      <c t="str" s="86" r="B94">
        <f>IF(A94="",NA(),DATE(YEAR(B93),MONTH(B93)+1,1))</f>
        <v>#NAME?</v>
      </c>
      <c t="str" s="87" r="C94">
        <f>IF(A94="","",IF(snowball,IF(($E$5-AX94)&lt;0,0,$E$5-AX94),"n/a")+D94)</f>
        <v>#NAME?</v>
      </c>
      <c s="88" r="D94"/>
      <c t="str" s="89" r="E94">
        <f>AN94+AZ94</f>
        <v>#NAME?</v>
      </c>
      <c t="str" s="89" r="F94">
        <f>AO94+BA94</f>
        <v>#NAME?</v>
      </c>
      <c t="str" s="89" r="G94">
        <f>AP94+BB94</f>
        <v>#NAME?</v>
      </c>
      <c t="str" s="89" r="H94">
        <f>AQ94+BC94</f>
        <v>#NAME?</v>
      </c>
      <c t="str" s="89" r="I94">
        <f>AR94+BD94</f>
        <v>#NAME?</v>
      </c>
      <c t="str" s="89" r="J94">
        <f>AS94+BE94</f>
        <v>#NAME?</v>
      </c>
      <c t="str" s="89" r="K94">
        <f>AT94+BF94</f>
        <v>#NAME?</v>
      </c>
      <c t="str" s="89" r="L94">
        <f>AU94+BG94</f>
        <v>#NAME?</v>
      </c>
      <c t="str" s="89" r="M94">
        <f>AV94+BH94</f>
        <v>#NAME?</v>
      </c>
      <c t="str" s="89" r="N94">
        <f>AW94+BI94</f>
        <v>#NAME?</v>
      </c>
      <c s="90" r="O94"/>
      <c t="str" s="89" r="P94">
        <f>SUM(Q94:Z94)</f>
        <v>#NAME?</v>
      </c>
      <c t="str" s="89" r="Q94">
        <f>IF(E$8=0,0,ROUND(Q93-(E94-AB94),2))</f>
        <v>#NAME?</v>
      </c>
      <c t="str" s="89" r="R94">
        <f>IF(F$8=0,0,ROUND(R93-(F94-AC94),2))</f>
        <v>#NAME?</v>
      </c>
      <c t="str" s="89" r="S94">
        <f>IF(G$8=0,0,ROUND(S93-(G94-AD94),2))</f>
        <v>#NAME?</v>
      </c>
      <c t="str" s="89" r="T94">
        <f>IF(H$8=0,0,ROUND(T93-(H94-AE94),2))</f>
        <v>#NAME?</v>
      </c>
      <c t="str" s="89" r="U94">
        <f>IF(I$8=0,0,ROUND(U93-(I94-AF94),2))</f>
        <v>#NAME?</v>
      </c>
      <c t="str" s="89" r="V94">
        <f>IF(J$8=0,0,ROUND(V93-(J94-AG94),2))</f>
        <v> -  </v>
      </c>
      <c t="str" s="89" r="W94">
        <f>IF(K$8=0,0,ROUND(W93-(K94-AH94),2))</f>
        <v> -  </v>
      </c>
      <c t="str" s="89" r="X94">
        <f>IF(L$8=0,0,ROUND(X93-(L94-AI94),2))</f>
        <v> -  </v>
      </c>
      <c t="str" s="89" r="Y94">
        <f>IF(M$8=0,0,ROUND(Y93-(M94-AJ94),2))</f>
        <v> -  </v>
      </c>
      <c t="str" s="89" r="Z94">
        <f>IF(N$8=0,0,ROUND(Z93-(N94-AK94),2))</f>
        <v> -  </v>
      </c>
      <c s="92" r="AA94"/>
      <c t="str" s="89" r="AB94">
        <f>ROUND(Q93*E$9/12,2)</f>
        <v>#NAME?</v>
      </c>
      <c t="str" s="89" r="AC94">
        <f>ROUND(R93*F$9/12,2)</f>
        <v>#NAME?</v>
      </c>
      <c t="str" s="89" r="AD94">
        <f>ROUND(S93*G$9/12,2)</f>
        <v>#NAME?</v>
      </c>
      <c t="str" s="89" r="AE94">
        <f>ROUND(T93*H$9/12,2)</f>
        <v>#NAME?</v>
      </c>
      <c t="str" s="89" r="AF94">
        <f>ROUND(U93*I$9/12,2)</f>
        <v>#NAME?</v>
      </c>
      <c t="str" s="89" r="AG94">
        <f>ROUND(V93*J$9/12,2)</f>
        <v> -  </v>
      </c>
      <c t="str" s="89" r="AH94">
        <f>ROUND(W93*K$9/12,2)</f>
        <v> -  </v>
      </c>
      <c t="str" s="89" r="AI94">
        <f>ROUND(X93*L$9/12,2)</f>
        <v> -  </v>
      </c>
      <c t="str" s="89" r="AJ94">
        <f>ROUND(Y93*M$9/12,2)</f>
        <v> -  </v>
      </c>
      <c t="str" s="89" r="AK94">
        <f>ROUND(Z93*N$9/12,2)</f>
        <v> -  </v>
      </c>
      <c t="str" s="89" r="AL94">
        <f>SUM(AB94:AK94)</f>
        <v>#NAME?</v>
      </c>
      <c s="93" r="AM94"/>
      <c t="str" s="89" r="AN94">
        <f>IF(Q93&gt;0,IF((Q93+AB94)&lt;E$10,Q93+AB94,E$10),0)</f>
        <v>#NAME?</v>
      </c>
      <c t="str" s="89" r="AO94">
        <f>IF(R93&gt;0,IF((R93+AC94)&lt;F$10,R93+AC94,F$10),0)</f>
        <v>#NAME?</v>
      </c>
      <c t="str" s="89" r="AP94">
        <f>IF(S93&gt;0,IF((S93+AD94)&lt;G$10,S93+AD94,G$10),0)</f>
        <v>#NAME?</v>
      </c>
      <c t="str" s="89" r="AQ94">
        <f>IF(T93&gt;0,IF((T93+AE94)&lt;H$10,T93+AE94,H$10),0)</f>
        <v>#NAME?</v>
      </c>
      <c t="str" s="89" r="AR94">
        <f>IF(U93&gt;0,IF((U93+AF94)&lt;I$10,U93+AF94,I$10),0)</f>
        <v>#NAME?</v>
      </c>
      <c t="str" s="89" r="AS94">
        <f>IF(V93&gt;0,IF((V93+AG94)&lt;J$10,V93+AG94,J$10),0)</f>
        <v> -  </v>
      </c>
      <c t="str" s="89" r="AT94">
        <f>IF(W93&gt;0,IF((W93+AH94)&lt;K$10,W93+AH94,K$10),0)</f>
        <v> -  </v>
      </c>
      <c t="str" s="89" r="AU94">
        <f>IF(X93&gt;0,IF((X93+AI94)&lt;L$10,X93+AI94,L$10),0)</f>
        <v> -  </v>
      </c>
      <c t="str" s="89" r="AV94">
        <f>IF(Y93&gt;0,IF((Y93+AJ94)&lt;M$10,Y93+AJ94,M$10),0)</f>
        <v> -  </v>
      </c>
      <c t="str" s="89" r="AW94">
        <f>IF(Z93&gt;0,IF((Z93+AK94)&lt;N$10,Z93+AK94,N$10),0)</f>
        <v> -  </v>
      </c>
      <c t="str" s="89" r="AX94">
        <f>SUM(AN94:AW94)</f>
        <v>#NAME?</v>
      </c>
      <c s="89" r="AY94"/>
      <c t="str" s="91" r="AZ94">
        <f>IF(NOT(snowball),0,IF(Q93&lt;=0,0,IF(AN94+$C94&gt;Q93+AB94,Q93+AB94-AN94,$C94)))</f>
        <v>#NAME?</v>
      </c>
      <c t="str" s="89" r="BA94">
        <f>IF(NOT(snowball),0,IF(R93&lt;=0,0,IF($C94&lt;=SUM($AZ94:AZ94),0,IF(AO94+$C94-SUM($AZ94:AZ94)&gt;R93+AC94,R93+AC94-AO94,$C94-SUM($AZ94:AZ94)))))</f>
        <v>#NAME?</v>
      </c>
      <c t="str" s="89" r="BB94">
        <f>IF(NOT(snowball),0,IF(S93&lt;=0,0,IF($C94&lt;=SUM($AZ94:BA94),0,IF(AP94+$C94-SUM($AZ94:BA94)&gt;S93+AD94,S93+AD94-AP94,$C94-SUM($AZ94:BA94)))))</f>
        <v>#NAME?</v>
      </c>
      <c t="str" s="89" r="BC94">
        <f>IF(NOT(snowball),0,IF(T93&lt;=0,0,IF($C94&lt;=SUM($AZ94:BB94),0,IF(AQ94+$C94-SUM($AZ94:BB94)&gt;T93+AE94,T93+AE94-AQ94,$C94-SUM($AZ94:BB94)))))</f>
        <v>#NAME?</v>
      </c>
      <c t="str" s="89" r="BD94">
        <f>IF(NOT(snowball),0,IF(U93&lt;=0,0,IF($C94&lt;=SUM($AZ94:BC94),0,IF(AR94+$C94-SUM($AZ94:BC94)&gt;U93+AF94,U93+AF94-AR94,$C94-SUM($AZ94:BC94)))))</f>
        <v>#NAME?</v>
      </c>
      <c t="str" s="89" r="BE94">
        <f>IF(NOT(snowball),0,IF(V93&lt;=0,0,IF($C94&lt;=SUM($AZ94:BD94),0,IF(AS94+$C94-SUM($AZ94:BD94)&gt;V93+AG94,V93+AG94-AS94,$C94-SUM($AZ94:BD94)))))</f>
        <v>#NAME?</v>
      </c>
      <c t="str" s="89" r="BF94">
        <f>IF(NOT(snowball),0,IF(W93&lt;=0,0,IF($C94&lt;=SUM($AZ94:BE94),0,IF(AT94+$C94-SUM($AZ94:BE94)&gt;W93+AH94,W93+AH94-AT94,$C94-SUM($AZ94:BE94)))))</f>
        <v>#NAME?</v>
      </c>
      <c t="str" s="89" r="BG94">
        <f>IF(NOT(snowball),0,IF(X93&lt;=0,0,IF($C94&lt;=SUM($AZ94:BF94),0,IF(AU94+$C94-SUM($AZ94:BF94)&gt;X93+AI94,X93+AI94-AU94,$C94-SUM($AZ94:BF94)))))</f>
        <v>#NAME?</v>
      </c>
      <c t="str" s="89" r="BH94">
        <f>IF(NOT(snowball),0,IF(Y93&lt;=0,0,IF($C94&lt;=SUM($AZ94:BG94),0,IF(AV94+$C94-SUM($AZ94:BG94)&gt;Y93+AJ94,Y93+AJ94-AV94,$C94-SUM($AZ94:BG94)))))</f>
        <v>#NAME?</v>
      </c>
      <c t="str" s="89" r="BI94">
        <f>IF(NOT(snowball),0,IF(Z93&lt;=0,0,IF($C94&lt;=SUM($AZ94:BH94),0,IF(AW94+$C94-SUM($AZ94:BH94)&gt;Z93+AK94,Z93+AK94-AW94,$C94-SUM($AZ94:BH94)))))</f>
        <v>#NAME?</v>
      </c>
    </row>
    <row customHeight="1" r="95" ht="10.5">
      <c t="str" s="85" r="A95">
        <f>IF(SUM(Q94:Z94)&lt;=0,"",A94+1)</f>
        <v>#NAME?</v>
      </c>
      <c t="str" s="86" r="B95">
        <f>IF(A95="",NA(),DATE(YEAR(B94),MONTH(B94)+1,1))</f>
        <v>#NAME?</v>
      </c>
      <c t="str" s="87" r="C95">
        <f>IF(A95="","",IF(snowball,IF(($E$5-AX95)&lt;0,0,$E$5-AX95),"n/a")+D95)</f>
        <v>#NAME?</v>
      </c>
      <c s="88" r="D95"/>
      <c t="str" s="89" r="E95">
        <f>AN95+AZ95</f>
        <v>#NAME?</v>
      </c>
      <c t="str" s="89" r="F95">
        <f>AO95+BA95</f>
        <v>#NAME?</v>
      </c>
      <c t="str" s="89" r="G95">
        <f>AP95+BB95</f>
        <v>#NAME?</v>
      </c>
      <c t="str" s="89" r="H95">
        <f>AQ95+BC95</f>
        <v>#NAME?</v>
      </c>
      <c t="str" s="89" r="I95">
        <f>AR95+BD95</f>
        <v>#NAME?</v>
      </c>
      <c t="str" s="89" r="J95">
        <f>AS95+BE95</f>
        <v>#NAME?</v>
      </c>
      <c t="str" s="89" r="K95">
        <f>AT95+BF95</f>
        <v>#NAME?</v>
      </c>
      <c t="str" s="89" r="L95">
        <f>AU95+BG95</f>
        <v>#NAME?</v>
      </c>
      <c t="str" s="89" r="M95">
        <f>AV95+BH95</f>
        <v>#NAME?</v>
      </c>
      <c t="str" s="89" r="N95">
        <f>AW95+BI95</f>
        <v>#NAME?</v>
      </c>
      <c s="90" r="O95"/>
      <c t="str" s="89" r="P95">
        <f>SUM(Q95:Z95)</f>
        <v>#NAME?</v>
      </c>
      <c t="str" s="89" r="Q95">
        <f>IF(E$8=0,0,ROUND(Q94-(E95-AB95),2))</f>
        <v>#NAME?</v>
      </c>
      <c t="str" s="89" r="R95">
        <f>IF(F$8=0,0,ROUND(R94-(F95-AC95),2))</f>
        <v>#NAME?</v>
      </c>
      <c t="str" s="89" r="S95">
        <f>IF(G$8=0,0,ROUND(S94-(G95-AD95),2))</f>
        <v>#NAME?</v>
      </c>
      <c t="str" s="89" r="T95">
        <f>IF(H$8=0,0,ROUND(T94-(H95-AE95),2))</f>
        <v>#NAME?</v>
      </c>
      <c t="str" s="89" r="U95">
        <f>IF(I$8=0,0,ROUND(U94-(I95-AF95),2))</f>
        <v>#NAME?</v>
      </c>
      <c t="str" s="89" r="V95">
        <f>IF(J$8=0,0,ROUND(V94-(J95-AG95),2))</f>
        <v> -  </v>
      </c>
      <c t="str" s="89" r="W95">
        <f>IF(K$8=0,0,ROUND(W94-(K95-AH95),2))</f>
        <v> -  </v>
      </c>
      <c t="str" s="89" r="X95">
        <f>IF(L$8=0,0,ROUND(X94-(L95-AI95),2))</f>
        <v> -  </v>
      </c>
      <c t="str" s="89" r="Y95">
        <f>IF(M$8=0,0,ROUND(Y94-(M95-AJ95),2))</f>
        <v> -  </v>
      </c>
      <c t="str" s="89" r="Z95">
        <f>IF(N$8=0,0,ROUND(Z94-(N95-AK95),2))</f>
        <v> -  </v>
      </c>
      <c s="92" r="AA95"/>
      <c t="str" s="89" r="AB95">
        <f>ROUND(Q94*E$9/12,2)</f>
        <v>#NAME?</v>
      </c>
      <c t="str" s="89" r="AC95">
        <f>ROUND(R94*F$9/12,2)</f>
        <v>#NAME?</v>
      </c>
      <c t="str" s="89" r="AD95">
        <f>ROUND(S94*G$9/12,2)</f>
        <v>#NAME?</v>
      </c>
      <c t="str" s="89" r="AE95">
        <f>ROUND(T94*H$9/12,2)</f>
        <v>#NAME?</v>
      </c>
      <c t="str" s="89" r="AF95">
        <f>ROUND(U94*I$9/12,2)</f>
        <v>#NAME?</v>
      </c>
      <c t="str" s="89" r="AG95">
        <f>ROUND(V94*J$9/12,2)</f>
        <v> -  </v>
      </c>
      <c t="str" s="89" r="AH95">
        <f>ROUND(W94*K$9/12,2)</f>
        <v> -  </v>
      </c>
      <c t="str" s="89" r="AI95">
        <f>ROUND(X94*L$9/12,2)</f>
        <v> -  </v>
      </c>
      <c t="str" s="89" r="AJ95">
        <f>ROUND(Y94*M$9/12,2)</f>
        <v> -  </v>
      </c>
      <c t="str" s="89" r="AK95">
        <f>ROUND(Z94*N$9/12,2)</f>
        <v> -  </v>
      </c>
      <c t="str" s="89" r="AL95">
        <f>SUM(AB95:AK95)</f>
        <v>#NAME?</v>
      </c>
      <c s="93" r="AM95"/>
      <c t="str" s="89" r="AN95">
        <f>IF(Q94&gt;0,IF((Q94+AB95)&lt;E$10,Q94+AB95,E$10),0)</f>
        <v>#NAME?</v>
      </c>
      <c t="str" s="89" r="AO95">
        <f>IF(R94&gt;0,IF((R94+AC95)&lt;F$10,R94+AC95,F$10),0)</f>
        <v>#NAME?</v>
      </c>
      <c t="str" s="89" r="AP95">
        <f>IF(S94&gt;0,IF((S94+AD95)&lt;G$10,S94+AD95,G$10),0)</f>
        <v>#NAME?</v>
      </c>
      <c t="str" s="89" r="AQ95">
        <f>IF(T94&gt;0,IF((T94+AE95)&lt;H$10,T94+AE95,H$10),0)</f>
        <v>#NAME?</v>
      </c>
      <c t="str" s="89" r="AR95">
        <f>IF(U94&gt;0,IF((U94+AF95)&lt;I$10,U94+AF95,I$10),0)</f>
        <v>#NAME?</v>
      </c>
      <c t="str" s="89" r="AS95">
        <f>IF(V94&gt;0,IF((V94+AG95)&lt;J$10,V94+AG95,J$10),0)</f>
        <v> -  </v>
      </c>
      <c t="str" s="89" r="AT95">
        <f>IF(W94&gt;0,IF((W94+AH95)&lt;K$10,W94+AH95,K$10),0)</f>
        <v> -  </v>
      </c>
      <c t="str" s="89" r="AU95">
        <f>IF(X94&gt;0,IF((X94+AI95)&lt;L$10,X94+AI95,L$10),0)</f>
        <v> -  </v>
      </c>
      <c t="str" s="89" r="AV95">
        <f>IF(Y94&gt;0,IF((Y94+AJ95)&lt;M$10,Y94+AJ95,M$10),0)</f>
        <v> -  </v>
      </c>
      <c t="str" s="89" r="AW95">
        <f>IF(Z94&gt;0,IF((Z94+AK95)&lt;N$10,Z94+AK95,N$10),0)</f>
        <v> -  </v>
      </c>
      <c t="str" s="89" r="AX95">
        <f>SUM(AN95:AW95)</f>
        <v>#NAME?</v>
      </c>
      <c s="89" r="AY95"/>
      <c t="str" s="91" r="AZ95">
        <f>IF(NOT(snowball),0,IF(Q94&lt;=0,0,IF(AN95+$C95&gt;Q94+AB95,Q94+AB95-AN95,$C95)))</f>
        <v>#NAME?</v>
      </c>
      <c t="str" s="89" r="BA95">
        <f>IF(NOT(snowball),0,IF(R94&lt;=0,0,IF($C95&lt;=SUM($AZ95:AZ95),0,IF(AO95+$C95-SUM($AZ95:AZ95)&gt;R94+AC95,R94+AC95-AO95,$C95-SUM($AZ95:AZ95)))))</f>
        <v>#NAME?</v>
      </c>
      <c t="str" s="89" r="BB95">
        <f>IF(NOT(snowball),0,IF(S94&lt;=0,0,IF($C95&lt;=SUM($AZ95:BA95),0,IF(AP95+$C95-SUM($AZ95:BA95)&gt;S94+AD95,S94+AD95-AP95,$C95-SUM($AZ95:BA95)))))</f>
        <v>#NAME?</v>
      </c>
      <c t="str" s="89" r="BC95">
        <f>IF(NOT(snowball),0,IF(T94&lt;=0,0,IF($C95&lt;=SUM($AZ95:BB95),0,IF(AQ95+$C95-SUM($AZ95:BB95)&gt;T94+AE95,T94+AE95-AQ95,$C95-SUM($AZ95:BB95)))))</f>
        <v>#NAME?</v>
      </c>
      <c t="str" s="89" r="BD95">
        <f>IF(NOT(snowball),0,IF(U94&lt;=0,0,IF($C95&lt;=SUM($AZ95:BC95),0,IF(AR95+$C95-SUM($AZ95:BC95)&gt;U94+AF95,U94+AF95-AR95,$C95-SUM($AZ95:BC95)))))</f>
        <v>#NAME?</v>
      </c>
      <c t="str" s="89" r="BE95">
        <f>IF(NOT(snowball),0,IF(V94&lt;=0,0,IF($C95&lt;=SUM($AZ95:BD95),0,IF(AS95+$C95-SUM($AZ95:BD95)&gt;V94+AG95,V94+AG95-AS95,$C95-SUM($AZ95:BD95)))))</f>
        <v>#NAME?</v>
      </c>
      <c t="str" s="89" r="BF95">
        <f>IF(NOT(snowball),0,IF(W94&lt;=0,0,IF($C95&lt;=SUM($AZ95:BE95),0,IF(AT95+$C95-SUM($AZ95:BE95)&gt;W94+AH95,W94+AH95-AT95,$C95-SUM($AZ95:BE95)))))</f>
        <v>#NAME?</v>
      </c>
      <c t="str" s="89" r="BG95">
        <f>IF(NOT(snowball),0,IF(X94&lt;=0,0,IF($C95&lt;=SUM($AZ95:BF95),0,IF(AU95+$C95-SUM($AZ95:BF95)&gt;X94+AI95,X94+AI95-AU95,$C95-SUM($AZ95:BF95)))))</f>
        <v>#NAME?</v>
      </c>
      <c t="str" s="89" r="BH95">
        <f>IF(NOT(snowball),0,IF(Y94&lt;=0,0,IF($C95&lt;=SUM($AZ95:BG95),0,IF(AV95+$C95-SUM($AZ95:BG95)&gt;Y94+AJ95,Y94+AJ95-AV95,$C95-SUM($AZ95:BG95)))))</f>
        <v>#NAME?</v>
      </c>
      <c t="str" s="89" r="BI95">
        <f>IF(NOT(snowball),0,IF(Z94&lt;=0,0,IF($C95&lt;=SUM($AZ95:BH95),0,IF(AW95+$C95-SUM($AZ95:BH95)&gt;Z94+AK95,Z94+AK95-AW95,$C95-SUM($AZ95:BH95)))))</f>
        <v>#NAME?</v>
      </c>
    </row>
    <row customHeight="1" r="96" ht="10.5">
      <c t="str" s="85" r="A96">
        <f>IF(SUM(Q95:Z95)&lt;=0,"",A95+1)</f>
        <v>#NAME?</v>
      </c>
      <c t="str" s="86" r="B96">
        <f>IF(A96="",NA(),DATE(YEAR(B95),MONTH(B95)+1,1))</f>
        <v>#NAME?</v>
      </c>
      <c t="str" s="87" r="C96">
        <f>IF(A96="","",IF(snowball,IF(($E$5-AX96)&lt;0,0,$E$5-AX96),"n/a")+D96)</f>
        <v>#NAME?</v>
      </c>
      <c s="88" r="D96"/>
      <c t="str" s="89" r="E96">
        <f>AN96+AZ96</f>
        <v>#NAME?</v>
      </c>
      <c t="str" s="89" r="F96">
        <f>AO96+BA96</f>
        <v>#NAME?</v>
      </c>
      <c t="str" s="89" r="G96">
        <f>AP96+BB96</f>
        <v>#NAME?</v>
      </c>
      <c t="str" s="89" r="H96">
        <f>AQ96+BC96</f>
        <v>#NAME?</v>
      </c>
      <c t="str" s="89" r="I96">
        <f>AR96+BD96</f>
        <v>#NAME?</v>
      </c>
      <c t="str" s="89" r="J96">
        <f>AS96+BE96</f>
        <v>#NAME?</v>
      </c>
      <c t="str" s="89" r="K96">
        <f>AT96+BF96</f>
        <v>#NAME?</v>
      </c>
      <c t="str" s="89" r="L96">
        <f>AU96+BG96</f>
        <v>#NAME?</v>
      </c>
      <c t="str" s="89" r="M96">
        <f>AV96+BH96</f>
        <v>#NAME?</v>
      </c>
      <c t="str" s="89" r="N96">
        <f>AW96+BI96</f>
        <v>#NAME?</v>
      </c>
      <c s="90" r="O96"/>
      <c t="str" s="89" r="P96">
        <f>SUM(Q96:Z96)</f>
        <v>#NAME?</v>
      </c>
      <c t="str" s="89" r="Q96">
        <f>IF(E$8=0,0,ROUND(Q95-(E96-AB96),2))</f>
        <v>#NAME?</v>
      </c>
      <c t="str" s="89" r="R96">
        <f>IF(F$8=0,0,ROUND(R95-(F96-AC96),2))</f>
        <v>#NAME?</v>
      </c>
      <c t="str" s="89" r="S96">
        <f>IF(G$8=0,0,ROUND(S95-(G96-AD96),2))</f>
        <v>#NAME?</v>
      </c>
      <c t="str" s="89" r="T96">
        <f>IF(H$8=0,0,ROUND(T95-(H96-AE96),2))</f>
        <v>#NAME?</v>
      </c>
      <c t="str" s="89" r="U96">
        <f>IF(I$8=0,0,ROUND(U95-(I96-AF96),2))</f>
        <v>#NAME?</v>
      </c>
      <c t="str" s="89" r="V96">
        <f>IF(J$8=0,0,ROUND(V95-(J96-AG96),2))</f>
        <v> -  </v>
      </c>
      <c t="str" s="89" r="W96">
        <f>IF(K$8=0,0,ROUND(W95-(K96-AH96),2))</f>
        <v> -  </v>
      </c>
      <c t="str" s="89" r="X96">
        <f>IF(L$8=0,0,ROUND(X95-(L96-AI96),2))</f>
        <v> -  </v>
      </c>
      <c t="str" s="89" r="Y96">
        <f>IF(M$8=0,0,ROUND(Y95-(M96-AJ96),2))</f>
        <v> -  </v>
      </c>
      <c t="str" s="89" r="Z96">
        <f>IF(N$8=0,0,ROUND(Z95-(N96-AK96),2))</f>
        <v> -  </v>
      </c>
      <c s="92" r="AA96"/>
      <c t="str" s="89" r="AB96">
        <f>ROUND(Q95*E$9/12,2)</f>
        <v>#NAME?</v>
      </c>
      <c t="str" s="89" r="AC96">
        <f>ROUND(R95*F$9/12,2)</f>
        <v>#NAME?</v>
      </c>
      <c t="str" s="89" r="AD96">
        <f>ROUND(S95*G$9/12,2)</f>
        <v>#NAME?</v>
      </c>
      <c t="str" s="89" r="AE96">
        <f>ROUND(T95*H$9/12,2)</f>
        <v>#NAME?</v>
      </c>
      <c t="str" s="89" r="AF96">
        <f>ROUND(U95*I$9/12,2)</f>
        <v>#NAME?</v>
      </c>
      <c t="str" s="89" r="AG96">
        <f>ROUND(V95*J$9/12,2)</f>
        <v> -  </v>
      </c>
      <c t="str" s="89" r="AH96">
        <f>ROUND(W95*K$9/12,2)</f>
        <v> -  </v>
      </c>
      <c t="str" s="89" r="AI96">
        <f>ROUND(X95*L$9/12,2)</f>
        <v> -  </v>
      </c>
      <c t="str" s="89" r="AJ96">
        <f>ROUND(Y95*M$9/12,2)</f>
        <v> -  </v>
      </c>
      <c t="str" s="89" r="AK96">
        <f>ROUND(Z95*N$9/12,2)</f>
        <v> -  </v>
      </c>
      <c t="str" s="89" r="AL96">
        <f>SUM(AB96:AK96)</f>
        <v>#NAME?</v>
      </c>
      <c s="93" r="AM96"/>
      <c t="str" s="89" r="AN96">
        <f>IF(Q95&gt;0,IF((Q95+AB96)&lt;E$10,Q95+AB96,E$10),0)</f>
        <v>#NAME?</v>
      </c>
      <c t="str" s="89" r="AO96">
        <f>IF(R95&gt;0,IF((R95+AC96)&lt;F$10,R95+AC96,F$10),0)</f>
        <v>#NAME?</v>
      </c>
      <c t="str" s="89" r="AP96">
        <f>IF(S95&gt;0,IF((S95+AD96)&lt;G$10,S95+AD96,G$10),0)</f>
        <v>#NAME?</v>
      </c>
      <c t="str" s="89" r="AQ96">
        <f>IF(T95&gt;0,IF((T95+AE96)&lt;H$10,T95+AE96,H$10),0)</f>
        <v>#NAME?</v>
      </c>
      <c t="str" s="89" r="AR96">
        <f>IF(U95&gt;0,IF((U95+AF96)&lt;I$10,U95+AF96,I$10),0)</f>
        <v>#NAME?</v>
      </c>
      <c t="str" s="89" r="AS96">
        <f>IF(V95&gt;0,IF((V95+AG96)&lt;J$10,V95+AG96,J$10),0)</f>
        <v> -  </v>
      </c>
      <c t="str" s="89" r="AT96">
        <f>IF(W95&gt;0,IF((W95+AH96)&lt;K$10,W95+AH96,K$10),0)</f>
        <v> -  </v>
      </c>
      <c t="str" s="89" r="AU96">
        <f>IF(X95&gt;0,IF((X95+AI96)&lt;L$10,X95+AI96,L$10),0)</f>
        <v> -  </v>
      </c>
      <c t="str" s="89" r="AV96">
        <f>IF(Y95&gt;0,IF((Y95+AJ96)&lt;M$10,Y95+AJ96,M$10),0)</f>
        <v> -  </v>
      </c>
      <c t="str" s="89" r="AW96">
        <f>IF(Z95&gt;0,IF((Z95+AK96)&lt;N$10,Z95+AK96,N$10),0)</f>
        <v> -  </v>
      </c>
      <c t="str" s="89" r="AX96">
        <f>SUM(AN96:AW96)</f>
        <v>#NAME?</v>
      </c>
      <c s="89" r="AY96"/>
      <c t="str" s="91" r="AZ96">
        <f>IF(NOT(snowball),0,IF(Q95&lt;=0,0,IF(AN96+$C96&gt;Q95+AB96,Q95+AB96-AN96,$C96)))</f>
        <v>#NAME?</v>
      </c>
      <c t="str" s="89" r="BA96">
        <f>IF(NOT(snowball),0,IF(R95&lt;=0,0,IF($C96&lt;=SUM($AZ96:AZ96),0,IF(AO96+$C96-SUM($AZ96:AZ96)&gt;R95+AC96,R95+AC96-AO96,$C96-SUM($AZ96:AZ96)))))</f>
        <v>#NAME?</v>
      </c>
      <c t="str" s="89" r="BB96">
        <f>IF(NOT(snowball),0,IF(S95&lt;=0,0,IF($C96&lt;=SUM($AZ96:BA96),0,IF(AP96+$C96-SUM($AZ96:BA96)&gt;S95+AD96,S95+AD96-AP96,$C96-SUM($AZ96:BA96)))))</f>
        <v>#NAME?</v>
      </c>
      <c t="str" s="89" r="BC96">
        <f>IF(NOT(snowball),0,IF(T95&lt;=0,0,IF($C96&lt;=SUM($AZ96:BB96),0,IF(AQ96+$C96-SUM($AZ96:BB96)&gt;T95+AE96,T95+AE96-AQ96,$C96-SUM($AZ96:BB96)))))</f>
        <v>#NAME?</v>
      </c>
      <c t="str" s="89" r="BD96">
        <f>IF(NOT(snowball),0,IF(U95&lt;=0,0,IF($C96&lt;=SUM($AZ96:BC96),0,IF(AR96+$C96-SUM($AZ96:BC96)&gt;U95+AF96,U95+AF96-AR96,$C96-SUM($AZ96:BC96)))))</f>
        <v>#NAME?</v>
      </c>
      <c t="str" s="89" r="BE96">
        <f>IF(NOT(snowball),0,IF(V95&lt;=0,0,IF($C96&lt;=SUM($AZ96:BD96),0,IF(AS96+$C96-SUM($AZ96:BD96)&gt;V95+AG96,V95+AG96-AS96,$C96-SUM($AZ96:BD96)))))</f>
        <v>#NAME?</v>
      </c>
      <c t="str" s="89" r="BF96">
        <f>IF(NOT(snowball),0,IF(W95&lt;=0,0,IF($C96&lt;=SUM($AZ96:BE96),0,IF(AT96+$C96-SUM($AZ96:BE96)&gt;W95+AH96,W95+AH96-AT96,$C96-SUM($AZ96:BE96)))))</f>
        <v>#NAME?</v>
      </c>
      <c t="str" s="89" r="BG96">
        <f>IF(NOT(snowball),0,IF(X95&lt;=0,0,IF($C96&lt;=SUM($AZ96:BF96),0,IF(AU96+$C96-SUM($AZ96:BF96)&gt;X95+AI96,X95+AI96-AU96,$C96-SUM($AZ96:BF96)))))</f>
        <v>#NAME?</v>
      </c>
      <c t="str" s="89" r="BH96">
        <f>IF(NOT(snowball),0,IF(Y95&lt;=0,0,IF($C96&lt;=SUM($AZ96:BG96),0,IF(AV96+$C96-SUM($AZ96:BG96)&gt;Y95+AJ96,Y95+AJ96-AV96,$C96-SUM($AZ96:BG96)))))</f>
        <v>#NAME?</v>
      </c>
      <c t="str" s="89" r="BI96">
        <f>IF(NOT(snowball),0,IF(Z95&lt;=0,0,IF($C96&lt;=SUM($AZ96:BH96),0,IF(AW96+$C96-SUM($AZ96:BH96)&gt;Z95+AK96,Z95+AK96-AW96,$C96-SUM($AZ96:BH96)))))</f>
        <v>#NAME?</v>
      </c>
    </row>
    <row customHeight="1" r="97" ht="10.5">
      <c t="str" s="85" r="A97">
        <f>IF(SUM(Q96:Z96)&lt;=0,"",A96+1)</f>
        <v>#NAME?</v>
      </c>
      <c t="str" s="86" r="B97">
        <f>IF(A97="",NA(),DATE(YEAR(B96),MONTH(B96)+1,1))</f>
        <v>#NAME?</v>
      </c>
      <c t="str" s="87" r="C97">
        <f>IF(A97="","",IF(snowball,IF(($E$5-AX97)&lt;0,0,$E$5-AX97),"n/a")+D97)</f>
        <v>#NAME?</v>
      </c>
      <c s="88" r="D97"/>
      <c t="str" s="89" r="E97">
        <f>AN97+AZ97</f>
        <v>#NAME?</v>
      </c>
      <c t="str" s="89" r="F97">
        <f>AO97+BA97</f>
        <v>#NAME?</v>
      </c>
      <c t="str" s="89" r="G97">
        <f>AP97+BB97</f>
        <v>#NAME?</v>
      </c>
      <c t="str" s="89" r="H97">
        <f>AQ97+BC97</f>
        <v>#NAME?</v>
      </c>
      <c t="str" s="89" r="I97">
        <f>AR97+BD97</f>
        <v>#NAME?</v>
      </c>
      <c t="str" s="89" r="J97">
        <f>AS97+BE97</f>
        <v>#NAME?</v>
      </c>
      <c t="str" s="89" r="K97">
        <f>AT97+BF97</f>
        <v>#NAME?</v>
      </c>
      <c t="str" s="89" r="L97">
        <f>AU97+BG97</f>
        <v>#NAME?</v>
      </c>
      <c t="str" s="89" r="M97">
        <f>AV97+BH97</f>
        <v>#NAME?</v>
      </c>
      <c t="str" s="89" r="N97">
        <f>AW97+BI97</f>
        <v>#NAME?</v>
      </c>
      <c s="90" r="O97"/>
      <c t="str" s="89" r="P97">
        <f>SUM(Q97:Z97)</f>
        <v>#NAME?</v>
      </c>
      <c t="str" s="89" r="Q97">
        <f>IF(E$8=0,0,ROUND(Q96-(E97-AB97),2))</f>
        <v>#NAME?</v>
      </c>
      <c t="str" s="89" r="R97">
        <f>IF(F$8=0,0,ROUND(R96-(F97-AC97),2))</f>
        <v>#NAME?</v>
      </c>
      <c t="str" s="89" r="S97">
        <f>IF(G$8=0,0,ROUND(S96-(G97-AD97),2))</f>
        <v>#NAME?</v>
      </c>
      <c t="str" s="89" r="T97">
        <f>IF(H$8=0,0,ROUND(T96-(H97-AE97),2))</f>
        <v>#NAME?</v>
      </c>
      <c t="str" s="89" r="U97">
        <f>IF(I$8=0,0,ROUND(U96-(I97-AF97),2))</f>
        <v>#NAME?</v>
      </c>
      <c t="str" s="89" r="V97">
        <f>IF(J$8=0,0,ROUND(V96-(J97-AG97),2))</f>
        <v> -  </v>
      </c>
      <c t="str" s="89" r="W97">
        <f>IF(K$8=0,0,ROUND(W96-(K97-AH97),2))</f>
        <v> -  </v>
      </c>
      <c t="str" s="89" r="X97">
        <f>IF(L$8=0,0,ROUND(X96-(L97-AI97),2))</f>
        <v> -  </v>
      </c>
      <c t="str" s="89" r="Y97">
        <f>IF(M$8=0,0,ROUND(Y96-(M97-AJ97),2))</f>
        <v> -  </v>
      </c>
      <c t="str" s="89" r="Z97">
        <f>IF(N$8=0,0,ROUND(Z96-(N97-AK97),2))</f>
        <v> -  </v>
      </c>
      <c s="92" r="AA97"/>
      <c t="str" s="89" r="AB97">
        <f>ROUND(Q96*E$9/12,2)</f>
        <v>#NAME?</v>
      </c>
      <c t="str" s="89" r="AC97">
        <f>ROUND(R96*F$9/12,2)</f>
        <v>#NAME?</v>
      </c>
      <c t="str" s="89" r="AD97">
        <f>ROUND(S96*G$9/12,2)</f>
        <v>#NAME?</v>
      </c>
      <c t="str" s="89" r="AE97">
        <f>ROUND(T96*H$9/12,2)</f>
        <v>#NAME?</v>
      </c>
      <c t="str" s="89" r="AF97">
        <f>ROUND(U96*I$9/12,2)</f>
        <v>#NAME?</v>
      </c>
      <c t="str" s="89" r="AG97">
        <f>ROUND(V96*J$9/12,2)</f>
        <v> -  </v>
      </c>
      <c t="str" s="89" r="AH97">
        <f>ROUND(W96*K$9/12,2)</f>
        <v> -  </v>
      </c>
      <c t="str" s="89" r="AI97">
        <f>ROUND(X96*L$9/12,2)</f>
        <v> -  </v>
      </c>
      <c t="str" s="89" r="AJ97">
        <f>ROUND(Y96*M$9/12,2)</f>
        <v> -  </v>
      </c>
      <c t="str" s="89" r="AK97">
        <f>ROUND(Z96*N$9/12,2)</f>
        <v> -  </v>
      </c>
      <c t="str" s="89" r="AL97">
        <f>SUM(AB97:AK97)</f>
        <v>#NAME?</v>
      </c>
      <c s="93" r="AM97"/>
      <c t="str" s="89" r="AN97">
        <f>IF(Q96&gt;0,IF((Q96+AB97)&lt;E$10,Q96+AB97,E$10),0)</f>
        <v>#NAME?</v>
      </c>
      <c t="str" s="89" r="AO97">
        <f>IF(R96&gt;0,IF((R96+AC97)&lt;F$10,R96+AC97,F$10),0)</f>
        <v>#NAME?</v>
      </c>
      <c t="str" s="89" r="AP97">
        <f>IF(S96&gt;0,IF((S96+AD97)&lt;G$10,S96+AD97,G$10),0)</f>
        <v>#NAME?</v>
      </c>
      <c t="str" s="89" r="AQ97">
        <f>IF(T96&gt;0,IF((T96+AE97)&lt;H$10,T96+AE97,H$10),0)</f>
        <v>#NAME?</v>
      </c>
      <c t="str" s="89" r="AR97">
        <f>IF(U96&gt;0,IF((U96+AF97)&lt;I$10,U96+AF97,I$10),0)</f>
        <v>#NAME?</v>
      </c>
      <c t="str" s="89" r="AS97">
        <f>IF(V96&gt;0,IF((V96+AG97)&lt;J$10,V96+AG97,J$10),0)</f>
        <v> -  </v>
      </c>
      <c t="str" s="89" r="AT97">
        <f>IF(W96&gt;0,IF((W96+AH97)&lt;K$10,W96+AH97,K$10),0)</f>
        <v> -  </v>
      </c>
      <c t="str" s="89" r="AU97">
        <f>IF(X96&gt;0,IF((X96+AI97)&lt;L$10,X96+AI97,L$10),0)</f>
        <v> -  </v>
      </c>
      <c t="str" s="89" r="AV97">
        <f>IF(Y96&gt;0,IF((Y96+AJ97)&lt;M$10,Y96+AJ97,M$10),0)</f>
        <v> -  </v>
      </c>
      <c t="str" s="89" r="AW97">
        <f>IF(Z96&gt;0,IF((Z96+AK97)&lt;N$10,Z96+AK97,N$10),0)</f>
        <v> -  </v>
      </c>
      <c t="str" s="89" r="AX97">
        <f>SUM(AN97:AW97)</f>
        <v>#NAME?</v>
      </c>
      <c s="89" r="AY97"/>
      <c t="str" s="91" r="AZ97">
        <f>IF(NOT(snowball),0,IF(Q96&lt;=0,0,IF(AN97+$C97&gt;Q96+AB97,Q96+AB97-AN97,$C97)))</f>
        <v>#NAME?</v>
      </c>
      <c t="str" s="89" r="BA97">
        <f>IF(NOT(snowball),0,IF(R96&lt;=0,0,IF($C97&lt;=SUM($AZ97:AZ97),0,IF(AO97+$C97-SUM($AZ97:AZ97)&gt;R96+AC97,R96+AC97-AO97,$C97-SUM($AZ97:AZ97)))))</f>
        <v>#NAME?</v>
      </c>
      <c t="str" s="89" r="BB97">
        <f>IF(NOT(snowball),0,IF(S96&lt;=0,0,IF($C97&lt;=SUM($AZ97:BA97),0,IF(AP97+$C97-SUM($AZ97:BA97)&gt;S96+AD97,S96+AD97-AP97,$C97-SUM($AZ97:BA97)))))</f>
        <v>#NAME?</v>
      </c>
      <c t="str" s="89" r="BC97">
        <f>IF(NOT(snowball),0,IF(T96&lt;=0,0,IF($C97&lt;=SUM($AZ97:BB97),0,IF(AQ97+$C97-SUM($AZ97:BB97)&gt;T96+AE97,T96+AE97-AQ97,$C97-SUM($AZ97:BB97)))))</f>
        <v>#NAME?</v>
      </c>
      <c t="str" s="89" r="BD97">
        <f>IF(NOT(snowball),0,IF(U96&lt;=0,0,IF($C97&lt;=SUM($AZ97:BC97),0,IF(AR97+$C97-SUM($AZ97:BC97)&gt;U96+AF97,U96+AF97-AR97,$C97-SUM($AZ97:BC97)))))</f>
        <v>#NAME?</v>
      </c>
      <c t="str" s="89" r="BE97">
        <f>IF(NOT(snowball),0,IF(V96&lt;=0,0,IF($C97&lt;=SUM($AZ97:BD97),0,IF(AS97+$C97-SUM($AZ97:BD97)&gt;V96+AG97,V96+AG97-AS97,$C97-SUM($AZ97:BD97)))))</f>
        <v>#NAME?</v>
      </c>
      <c t="str" s="89" r="BF97">
        <f>IF(NOT(snowball),0,IF(W96&lt;=0,0,IF($C97&lt;=SUM($AZ97:BE97),0,IF(AT97+$C97-SUM($AZ97:BE97)&gt;W96+AH97,W96+AH97-AT97,$C97-SUM($AZ97:BE97)))))</f>
        <v>#NAME?</v>
      </c>
      <c t="str" s="89" r="BG97">
        <f>IF(NOT(snowball),0,IF(X96&lt;=0,0,IF($C97&lt;=SUM($AZ97:BF97),0,IF(AU97+$C97-SUM($AZ97:BF97)&gt;X96+AI97,X96+AI97-AU97,$C97-SUM($AZ97:BF97)))))</f>
        <v>#NAME?</v>
      </c>
      <c t="str" s="89" r="BH97">
        <f>IF(NOT(snowball),0,IF(Y96&lt;=0,0,IF($C97&lt;=SUM($AZ97:BG97),0,IF(AV97+$C97-SUM($AZ97:BG97)&gt;Y96+AJ97,Y96+AJ97-AV97,$C97-SUM($AZ97:BG97)))))</f>
        <v>#NAME?</v>
      </c>
      <c t="str" s="89" r="BI97">
        <f>IF(NOT(snowball),0,IF(Z96&lt;=0,0,IF($C97&lt;=SUM($AZ97:BH97),0,IF(AW97+$C97-SUM($AZ97:BH97)&gt;Z96+AK97,Z96+AK97-AW97,$C97-SUM($AZ97:BH97)))))</f>
        <v>#NAME?</v>
      </c>
    </row>
    <row customHeight="1" r="98" ht="10.5">
      <c t="str" s="85" r="A98">
        <f>IF(SUM(Q97:Z97)&lt;=0,"",A97+1)</f>
        <v>#NAME?</v>
      </c>
      <c t="str" s="86" r="B98">
        <f>IF(A98="",NA(),DATE(YEAR(B97),MONTH(B97)+1,1))</f>
        <v>#NAME?</v>
      </c>
      <c t="str" s="87" r="C98">
        <f>IF(A98="","",IF(snowball,IF(($E$5-AX98)&lt;0,0,$E$5-AX98),"n/a")+D98)</f>
        <v>#NAME?</v>
      </c>
      <c s="88" r="D98"/>
      <c t="str" s="89" r="E98">
        <f>AN98+AZ98</f>
        <v>#NAME?</v>
      </c>
      <c t="str" s="89" r="F98">
        <f>AO98+BA98</f>
        <v>#NAME?</v>
      </c>
      <c t="str" s="89" r="G98">
        <f>AP98+BB98</f>
        <v>#NAME?</v>
      </c>
      <c t="str" s="89" r="H98">
        <f>AQ98+BC98</f>
        <v>#NAME?</v>
      </c>
      <c t="str" s="89" r="I98">
        <f>AR98+BD98</f>
        <v>#NAME?</v>
      </c>
      <c t="str" s="89" r="J98">
        <f>AS98+BE98</f>
        <v>#NAME?</v>
      </c>
      <c t="str" s="89" r="K98">
        <f>AT98+BF98</f>
        <v>#NAME?</v>
      </c>
      <c t="str" s="89" r="L98">
        <f>AU98+BG98</f>
        <v>#NAME?</v>
      </c>
      <c t="str" s="89" r="M98">
        <f>AV98+BH98</f>
        <v>#NAME?</v>
      </c>
      <c t="str" s="89" r="N98">
        <f>AW98+BI98</f>
        <v>#NAME?</v>
      </c>
      <c s="90" r="O98"/>
      <c t="str" s="89" r="P98">
        <f>SUM(Q98:Z98)</f>
        <v>#NAME?</v>
      </c>
      <c t="str" s="89" r="Q98">
        <f>IF(E$8=0,0,ROUND(Q97-(E98-AB98),2))</f>
        <v>#NAME?</v>
      </c>
      <c t="str" s="89" r="R98">
        <f>IF(F$8=0,0,ROUND(R97-(F98-AC98),2))</f>
        <v>#NAME?</v>
      </c>
      <c t="str" s="89" r="S98">
        <f>IF(G$8=0,0,ROUND(S97-(G98-AD98),2))</f>
        <v>#NAME?</v>
      </c>
      <c t="str" s="89" r="T98">
        <f>IF(H$8=0,0,ROUND(T97-(H98-AE98),2))</f>
        <v>#NAME?</v>
      </c>
      <c t="str" s="89" r="U98">
        <f>IF(I$8=0,0,ROUND(U97-(I98-AF98),2))</f>
        <v>#NAME?</v>
      </c>
      <c t="str" s="89" r="V98">
        <f>IF(J$8=0,0,ROUND(V97-(J98-AG98),2))</f>
        <v> -  </v>
      </c>
      <c t="str" s="89" r="W98">
        <f>IF(K$8=0,0,ROUND(W97-(K98-AH98),2))</f>
        <v> -  </v>
      </c>
      <c t="str" s="89" r="X98">
        <f>IF(L$8=0,0,ROUND(X97-(L98-AI98),2))</f>
        <v> -  </v>
      </c>
      <c t="str" s="89" r="Y98">
        <f>IF(M$8=0,0,ROUND(Y97-(M98-AJ98),2))</f>
        <v> -  </v>
      </c>
      <c t="str" s="89" r="Z98">
        <f>IF(N$8=0,0,ROUND(Z97-(N98-AK98),2))</f>
        <v> -  </v>
      </c>
      <c s="92" r="AA98"/>
      <c t="str" s="89" r="AB98">
        <f>ROUND(Q97*E$9/12,2)</f>
        <v>#NAME?</v>
      </c>
      <c t="str" s="89" r="AC98">
        <f>ROUND(R97*F$9/12,2)</f>
        <v>#NAME?</v>
      </c>
      <c t="str" s="89" r="AD98">
        <f>ROUND(S97*G$9/12,2)</f>
        <v>#NAME?</v>
      </c>
      <c t="str" s="89" r="AE98">
        <f>ROUND(T97*H$9/12,2)</f>
        <v>#NAME?</v>
      </c>
      <c t="str" s="89" r="AF98">
        <f>ROUND(U97*I$9/12,2)</f>
        <v>#NAME?</v>
      </c>
      <c t="str" s="89" r="AG98">
        <f>ROUND(V97*J$9/12,2)</f>
        <v> -  </v>
      </c>
      <c t="str" s="89" r="AH98">
        <f>ROUND(W97*K$9/12,2)</f>
        <v> -  </v>
      </c>
      <c t="str" s="89" r="AI98">
        <f>ROUND(X97*L$9/12,2)</f>
        <v> -  </v>
      </c>
      <c t="str" s="89" r="AJ98">
        <f>ROUND(Y97*M$9/12,2)</f>
        <v> -  </v>
      </c>
      <c t="str" s="89" r="AK98">
        <f>ROUND(Z97*N$9/12,2)</f>
        <v> -  </v>
      </c>
      <c t="str" s="89" r="AL98">
        <f>SUM(AB98:AK98)</f>
        <v>#NAME?</v>
      </c>
      <c s="93" r="AM98"/>
      <c t="str" s="89" r="AN98">
        <f>IF(Q97&gt;0,IF((Q97+AB98)&lt;E$10,Q97+AB98,E$10),0)</f>
        <v>#NAME?</v>
      </c>
      <c t="str" s="89" r="AO98">
        <f>IF(R97&gt;0,IF((R97+AC98)&lt;F$10,R97+AC98,F$10),0)</f>
        <v>#NAME?</v>
      </c>
      <c t="str" s="89" r="AP98">
        <f>IF(S97&gt;0,IF((S97+AD98)&lt;G$10,S97+AD98,G$10),0)</f>
        <v>#NAME?</v>
      </c>
      <c t="str" s="89" r="AQ98">
        <f>IF(T97&gt;0,IF((T97+AE98)&lt;H$10,T97+AE98,H$10),0)</f>
        <v>#NAME?</v>
      </c>
      <c t="str" s="89" r="AR98">
        <f>IF(U97&gt;0,IF((U97+AF98)&lt;I$10,U97+AF98,I$10),0)</f>
        <v>#NAME?</v>
      </c>
      <c t="str" s="89" r="AS98">
        <f>IF(V97&gt;0,IF((V97+AG98)&lt;J$10,V97+AG98,J$10),0)</f>
        <v> -  </v>
      </c>
      <c t="str" s="89" r="AT98">
        <f>IF(W97&gt;0,IF((W97+AH98)&lt;K$10,W97+AH98,K$10),0)</f>
        <v> -  </v>
      </c>
      <c t="str" s="89" r="AU98">
        <f>IF(X97&gt;0,IF((X97+AI98)&lt;L$10,X97+AI98,L$10),0)</f>
        <v> -  </v>
      </c>
      <c t="str" s="89" r="AV98">
        <f>IF(Y97&gt;0,IF((Y97+AJ98)&lt;M$10,Y97+AJ98,M$10),0)</f>
        <v> -  </v>
      </c>
      <c t="str" s="89" r="AW98">
        <f>IF(Z97&gt;0,IF((Z97+AK98)&lt;N$10,Z97+AK98,N$10),0)</f>
        <v> -  </v>
      </c>
      <c t="str" s="89" r="AX98">
        <f>SUM(AN98:AW98)</f>
        <v>#NAME?</v>
      </c>
      <c s="89" r="AY98"/>
      <c t="str" s="91" r="AZ98">
        <f>IF(NOT(snowball),0,IF(Q97&lt;=0,0,IF(AN98+$C98&gt;Q97+AB98,Q97+AB98-AN98,$C98)))</f>
        <v>#NAME?</v>
      </c>
      <c t="str" s="89" r="BA98">
        <f>IF(NOT(snowball),0,IF(R97&lt;=0,0,IF($C98&lt;=SUM($AZ98:AZ98),0,IF(AO98+$C98-SUM($AZ98:AZ98)&gt;R97+AC98,R97+AC98-AO98,$C98-SUM($AZ98:AZ98)))))</f>
        <v>#NAME?</v>
      </c>
      <c t="str" s="89" r="BB98">
        <f>IF(NOT(snowball),0,IF(S97&lt;=0,0,IF($C98&lt;=SUM($AZ98:BA98),0,IF(AP98+$C98-SUM($AZ98:BA98)&gt;S97+AD98,S97+AD98-AP98,$C98-SUM($AZ98:BA98)))))</f>
        <v>#NAME?</v>
      </c>
      <c t="str" s="89" r="BC98">
        <f>IF(NOT(snowball),0,IF(T97&lt;=0,0,IF($C98&lt;=SUM($AZ98:BB98),0,IF(AQ98+$C98-SUM($AZ98:BB98)&gt;T97+AE98,T97+AE98-AQ98,$C98-SUM($AZ98:BB98)))))</f>
        <v>#NAME?</v>
      </c>
      <c t="str" s="89" r="BD98">
        <f>IF(NOT(snowball),0,IF(U97&lt;=0,0,IF($C98&lt;=SUM($AZ98:BC98),0,IF(AR98+$C98-SUM($AZ98:BC98)&gt;U97+AF98,U97+AF98-AR98,$C98-SUM($AZ98:BC98)))))</f>
        <v>#NAME?</v>
      </c>
      <c t="str" s="89" r="BE98">
        <f>IF(NOT(snowball),0,IF(V97&lt;=0,0,IF($C98&lt;=SUM($AZ98:BD98),0,IF(AS98+$C98-SUM($AZ98:BD98)&gt;V97+AG98,V97+AG98-AS98,$C98-SUM($AZ98:BD98)))))</f>
        <v>#NAME?</v>
      </c>
      <c t="str" s="89" r="BF98">
        <f>IF(NOT(snowball),0,IF(W97&lt;=0,0,IF($C98&lt;=SUM($AZ98:BE98),0,IF(AT98+$C98-SUM($AZ98:BE98)&gt;W97+AH98,W97+AH98-AT98,$C98-SUM($AZ98:BE98)))))</f>
        <v>#NAME?</v>
      </c>
      <c t="str" s="89" r="BG98">
        <f>IF(NOT(snowball),0,IF(X97&lt;=0,0,IF($C98&lt;=SUM($AZ98:BF98),0,IF(AU98+$C98-SUM($AZ98:BF98)&gt;X97+AI98,X97+AI98-AU98,$C98-SUM($AZ98:BF98)))))</f>
        <v>#NAME?</v>
      </c>
      <c t="str" s="89" r="BH98">
        <f>IF(NOT(snowball),0,IF(Y97&lt;=0,0,IF($C98&lt;=SUM($AZ98:BG98),0,IF(AV98+$C98-SUM($AZ98:BG98)&gt;Y97+AJ98,Y97+AJ98-AV98,$C98-SUM($AZ98:BG98)))))</f>
        <v>#NAME?</v>
      </c>
      <c t="str" s="89" r="BI98">
        <f>IF(NOT(snowball),0,IF(Z97&lt;=0,0,IF($C98&lt;=SUM($AZ98:BH98),0,IF(AW98+$C98-SUM($AZ98:BH98)&gt;Z97+AK98,Z97+AK98-AW98,$C98-SUM($AZ98:BH98)))))</f>
        <v>#NAME?</v>
      </c>
    </row>
    <row customHeight="1" r="99" ht="10.5">
      <c t="str" s="85" r="A99">
        <f>IF(SUM(Q98:Z98)&lt;=0,"",A98+1)</f>
        <v>#NAME?</v>
      </c>
      <c t="str" s="86" r="B99">
        <f>IF(A99="",NA(),DATE(YEAR(B98),MONTH(B98)+1,1))</f>
        <v>#NAME?</v>
      </c>
      <c t="str" s="87" r="C99">
        <f>IF(A99="","",IF(snowball,IF(($E$5-AX99)&lt;0,0,$E$5-AX99),"n/a")+D99)</f>
        <v>#NAME?</v>
      </c>
      <c s="88" r="D99"/>
      <c t="str" s="89" r="E99">
        <f>AN99+AZ99</f>
        <v>#NAME?</v>
      </c>
      <c t="str" s="89" r="F99">
        <f>AO99+BA99</f>
        <v>#NAME?</v>
      </c>
      <c t="str" s="89" r="G99">
        <f>AP99+BB99</f>
        <v>#NAME?</v>
      </c>
      <c t="str" s="89" r="H99">
        <f>AQ99+BC99</f>
        <v>#NAME?</v>
      </c>
      <c t="str" s="89" r="I99">
        <f>AR99+BD99</f>
        <v>#NAME?</v>
      </c>
      <c t="str" s="89" r="J99">
        <f>AS99+BE99</f>
        <v>#NAME?</v>
      </c>
      <c t="str" s="89" r="K99">
        <f>AT99+BF99</f>
        <v>#NAME?</v>
      </c>
      <c t="str" s="89" r="L99">
        <f>AU99+BG99</f>
        <v>#NAME?</v>
      </c>
      <c t="str" s="89" r="M99">
        <f>AV99+BH99</f>
        <v>#NAME?</v>
      </c>
      <c t="str" s="89" r="N99">
        <f>AW99+BI99</f>
        <v>#NAME?</v>
      </c>
      <c s="90" r="O99"/>
      <c t="str" s="89" r="P99">
        <f>SUM(Q99:Z99)</f>
        <v>#NAME?</v>
      </c>
      <c t="str" s="89" r="Q99">
        <f>IF(E$8=0,0,ROUND(Q98-(E99-AB99),2))</f>
        <v>#NAME?</v>
      </c>
      <c t="str" s="89" r="R99">
        <f>IF(F$8=0,0,ROUND(R98-(F99-AC99),2))</f>
        <v>#NAME?</v>
      </c>
      <c t="str" s="89" r="S99">
        <f>IF(G$8=0,0,ROUND(S98-(G99-AD99),2))</f>
        <v>#NAME?</v>
      </c>
      <c t="str" s="89" r="T99">
        <f>IF(H$8=0,0,ROUND(T98-(H99-AE99),2))</f>
        <v>#NAME?</v>
      </c>
      <c t="str" s="89" r="U99">
        <f>IF(I$8=0,0,ROUND(U98-(I99-AF99),2))</f>
        <v>#NAME?</v>
      </c>
      <c t="str" s="89" r="V99">
        <f>IF(J$8=0,0,ROUND(V98-(J99-AG99),2))</f>
        <v> -  </v>
      </c>
      <c t="str" s="89" r="W99">
        <f>IF(K$8=0,0,ROUND(W98-(K99-AH99),2))</f>
        <v> -  </v>
      </c>
      <c t="str" s="89" r="X99">
        <f>IF(L$8=0,0,ROUND(X98-(L99-AI99),2))</f>
        <v> -  </v>
      </c>
      <c t="str" s="89" r="Y99">
        <f>IF(M$8=0,0,ROUND(Y98-(M99-AJ99),2))</f>
        <v> -  </v>
      </c>
      <c t="str" s="89" r="Z99">
        <f>IF(N$8=0,0,ROUND(Z98-(N99-AK99),2))</f>
        <v> -  </v>
      </c>
      <c s="92" r="AA99"/>
      <c t="str" s="89" r="AB99">
        <f>ROUND(Q98*E$9/12,2)</f>
        <v>#NAME?</v>
      </c>
      <c t="str" s="89" r="AC99">
        <f>ROUND(R98*F$9/12,2)</f>
        <v>#NAME?</v>
      </c>
      <c t="str" s="89" r="AD99">
        <f>ROUND(S98*G$9/12,2)</f>
        <v>#NAME?</v>
      </c>
      <c t="str" s="89" r="AE99">
        <f>ROUND(T98*H$9/12,2)</f>
        <v>#NAME?</v>
      </c>
      <c t="str" s="89" r="AF99">
        <f>ROUND(U98*I$9/12,2)</f>
        <v>#NAME?</v>
      </c>
      <c t="str" s="89" r="AG99">
        <f>ROUND(V98*J$9/12,2)</f>
        <v> -  </v>
      </c>
      <c t="str" s="89" r="AH99">
        <f>ROUND(W98*K$9/12,2)</f>
        <v> -  </v>
      </c>
      <c t="str" s="89" r="AI99">
        <f>ROUND(X98*L$9/12,2)</f>
        <v> -  </v>
      </c>
      <c t="str" s="89" r="AJ99">
        <f>ROUND(Y98*M$9/12,2)</f>
        <v> -  </v>
      </c>
      <c t="str" s="89" r="AK99">
        <f>ROUND(Z98*N$9/12,2)</f>
        <v> -  </v>
      </c>
      <c t="str" s="89" r="AL99">
        <f>SUM(AB99:AK99)</f>
        <v>#NAME?</v>
      </c>
      <c s="93" r="AM99"/>
      <c t="str" s="89" r="AN99">
        <f>IF(Q98&gt;0,IF((Q98+AB99)&lt;E$10,Q98+AB99,E$10),0)</f>
        <v>#NAME?</v>
      </c>
      <c t="str" s="89" r="AO99">
        <f>IF(R98&gt;0,IF((R98+AC99)&lt;F$10,R98+AC99,F$10),0)</f>
        <v>#NAME?</v>
      </c>
      <c t="str" s="89" r="AP99">
        <f>IF(S98&gt;0,IF((S98+AD99)&lt;G$10,S98+AD99,G$10),0)</f>
        <v>#NAME?</v>
      </c>
      <c t="str" s="89" r="AQ99">
        <f>IF(T98&gt;0,IF((T98+AE99)&lt;H$10,T98+AE99,H$10),0)</f>
        <v>#NAME?</v>
      </c>
      <c t="str" s="89" r="AR99">
        <f>IF(U98&gt;0,IF((U98+AF99)&lt;I$10,U98+AF99,I$10),0)</f>
        <v>#NAME?</v>
      </c>
      <c t="str" s="89" r="AS99">
        <f>IF(V98&gt;0,IF((V98+AG99)&lt;J$10,V98+AG99,J$10),0)</f>
        <v> -  </v>
      </c>
      <c t="str" s="89" r="AT99">
        <f>IF(W98&gt;0,IF((W98+AH99)&lt;K$10,W98+AH99,K$10),0)</f>
        <v> -  </v>
      </c>
      <c t="str" s="89" r="AU99">
        <f>IF(X98&gt;0,IF((X98+AI99)&lt;L$10,X98+AI99,L$10),0)</f>
        <v> -  </v>
      </c>
      <c t="str" s="89" r="AV99">
        <f>IF(Y98&gt;0,IF((Y98+AJ99)&lt;M$10,Y98+AJ99,M$10),0)</f>
        <v> -  </v>
      </c>
      <c t="str" s="89" r="AW99">
        <f>IF(Z98&gt;0,IF((Z98+AK99)&lt;N$10,Z98+AK99,N$10),0)</f>
        <v> -  </v>
      </c>
      <c t="str" s="89" r="AX99">
        <f>SUM(AN99:AW99)</f>
        <v>#NAME?</v>
      </c>
      <c s="89" r="AY99"/>
      <c t="str" s="91" r="AZ99">
        <f>IF(NOT(snowball),0,IF(Q98&lt;=0,0,IF(AN99+$C99&gt;Q98+AB99,Q98+AB99-AN99,$C99)))</f>
        <v>#NAME?</v>
      </c>
      <c t="str" s="89" r="BA99">
        <f>IF(NOT(snowball),0,IF(R98&lt;=0,0,IF($C99&lt;=SUM($AZ99:AZ99),0,IF(AO99+$C99-SUM($AZ99:AZ99)&gt;R98+AC99,R98+AC99-AO99,$C99-SUM($AZ99:AZ99)))))</f>
        <v>#NAME?</v>
      </c>
      <c t="str" s="89" r="BB99">
        <f>IF(NOT(snowball),0,IF(S98&lt;=0,0,IF($C99&lt;=SUM($AZ99:BA99),0,IF(AP99+$C99-SUM($AZ99:BA99)&gt;S98+AD99,S98+AD99-AP99,$C99-SUM($AZ99:BA99)))))</f>
        <v>#NAME?</v>
      </c>
      <c t="str" s="89" r="BC99">
        <f>IF(NOT(snowball),0,IF(T98&lt;=0,0,IF($C99&lt;=SUM($AZ99:BB99),0,IF(AQ99+$C99-SUM($AZ99:BB99)&gt;T98+AE99,T98+AE99-AQ99,$C99-SUM($AZ99:BB99)))))</f>
        <v>#NAME?</v>
      </c>
      <c t="str" s="89" r="BD99">
        <f>IF(NOT(snowball),0,IF(U98&lt;=0,0,IF($C99&lt;=SUM($AZ99:BC99),0,IF(AR99+$C99-SUM($AZ99:BC99)&gt;U98+AF99,U98+AF99-AR99,$C99-SUM($AZ99:BC99)))))</f>
        <v>#NAME?</v>
      </c>
      <c t="str" s="89" r="BE99">
        <f>IF(NOT(snowball),0,IF(V98&lt;=0,0,IF($C99&lt;=SUM($AZ99:BD99),0,IF(AS99+$C99-SUM($AZ99:BD99)&gt;V98+AG99,V98+AG99-AS99,$C99-SUM($AZ99:BD99)))))</f>
        <v>#NAME?</v>
      </c>
      <c t="str" s="89" r="BF99">
        <f>IF(NOT(snowball),0,IF(W98&lt;=0,0,IF($C99&lt;=SUM($AZ99:BE99),0,IF(AT99+$C99-SUM($AZ99:BE99)&gt;W98+AH99,W98+AH99-AT99,$C99-SUM($AZ99:BE99)))))</f>
        <v>#NAME?</v>
      </c>
      <c t="str" s="89" r="BG99">
        <f>IF(NOT(snowball),0,IF(X98&lt;=0,0,IF($C99&lt;=SUM($AZ99:BF99),0,IF(AU99+$C99-SUM($AZ99:BF99)&gt;X98+AI99,X98+AI99-AU99,$C99-SUM($AZ99:BF99)))))</f>
        <v>#NAME?</v>
      </c>
      <c t="str" s="89" r="BH99">
        <f>IF(NOT(snowball),0,IF(Y98&lt;=0,0,IF($C99&lt;=SUM($AZ99:BG99),0,IF(AV99+$C99-SUM($AZ99:BG99)&gt;Y98+AJ99,Y98+AJ99-AV99,$C99-SUM($AZ99:BG99)))))</f>
        <v>#NAME?</v>
      </c>
      <c t="str" s="89" r="BI99">
        <f>IF(NOT(snowball),0,IF(Z98&lt;=0,0,IF($C99&lt;=SUM($AZ99:BH99),0,IF(AW99+$C99-SUM($AZ99:BH99)&gt;Z98+AK99,Z98+AK99-AW99,$C99-SUM($AZ99:BH99)))))</f>
        <v>#NAME?</v>
      </c>
    </row>
    <row customHeight="1" r="100" ht="10.5">
      <c t="str" s="85" r="A100">
        <f>IF(SUM(Q99:Z99)&lt;=0,"",A99+1)</f>
        <v>#NAME?</v>
      </c>
      <c t="str" s="86" r="B100">
        <f>IF(A100="",NA(),DATE(YEAR(B99),MONTH(B99)+1,1))</f>
        <v>#NAME?</v>
      </c>
      <c t="str" s="87" r="C100">
        <f>IF(A100="","",IF(snowball,IF(($E$5-AX100)&lt;0,0,$E$5-AX100),"n/a")+D100)</f>
        <v>#NAME?</v>
      </c>
      <c s="88" r="D100"/>
      <c t="str" s="89" r="E100">
        <f>AN100+AZ100</f>
        <v>#NAME?</v>
      </c>
      <c t="str" s="89" r="F100">
        <f>AO100+BA100</f>
        <v>#NAME?</v>
      </c>
      <c t="str" s="89" r="G100">
        <f>AP100+BB100</f>
        <v>#NAME?</v>
      </c>
      <c t="str" s="89" r="H100">
        <f>AQ100+BC100</f>
        <v>#NAME?</v>
      </c>
      <c t="str" s="89" r="I100">
        <f>AR100+BD100</f>
        <v>#NAME?</v>
      </c>
      <c t="str" s="89" r="J100">
        <f>AS100+BE100</f>
        <v>#NAME?</v>
      </c>
      <c t="str" s="89" r="K100">
        <f>AT100+BF100</f>
        <v>#NAME?</v>
      </c>
      <c t="str" s="89" r="L100">
        <f>AU100+BG100</f>
        <v>#NAME?</v>
      </c>
      <c t="str" s="89" r="M100">
        <f>AV100+BH100</f>
        <v>#NAME?</v>
      </c>
      <c t="str" s="89" r="N100">
        <f>AW100+BI100</f>
        <v>#NAME?</v>
      </c>
      <c s="90" r="O100"/>
      <c t="str" s="89" r="P100">
        <f>SUM(Q100:Z100)</f>
        <v>#NAME?</v>
      </c>
      <c t="str" s="89" r="Q100">
        <f>IF(E$8=0,0,ROUND(Q99-(E100-AB100),2))</f>
        <v>#NAME?</v>
      </c>
      <c t="str" s="89" r="R100">
        <f>IF(F$8=0,0,ROUND(R99-(F100-AC100),2))</f>
        <v>#NAME?</v>
      </c>
      <c t="str" s="89" r="S100">
        <f>IF(G$8=0,0,ROUND(S99-(G100-AD100),2))</f>
        <v>#NAME?</v>
      </c>
      <c t="str" s="89" r="T100">
        <f>IF(H$8=0,0,ROUND(T99-(H100-AE100),2))</f>
        <v>#NAME?</v>
      </c>
      <c t="str" s="89" r="U100">
        <f>IF(I$8=0,0,ROUND(U99-(I100-AF100),2))</f>
        <v>#NAME?</v>
      </c>
      <c t="str" s="89" r="V100">
        <f>IF(J$8=0,0,ROUND(V99-(J100-AG100),2))</f>
        <v> -  </v>
      </c>
      <c t="str" s="89" r="W100">
        <f>IF(K$8=0,0,ROUND(W99-(K100-AH100),2))</f>
        <v> -  </v>
      </c>
      <c t="str" s="89" r="X100">
        <f>IF(L$8=0,0,ROUND(X99-(L100-AI100),2))</f>
        <v> -  </v>
      </c>
      <c t="str" s="89" r="Y100">
        <f>IF(M$8=0,0,ROUND(Y99-(M100-AJ100),2))</f>
        <v> -  </v>
      </c>
      <c t="str" s="89" r="Z100">
        <f>IF(N$8=0,0,ROUND(Z99-(N100-AK100),2))</f>
        <v> -  </v>
      </c>
      <c s="92" r="AA100"/>
      <c t="str" s="89" r="AB100">
        <f>ROUND(Q99*E$9/12,2)</f>
        <v>#NAME?</v>
      </c>
      <c t="str" s="89" r="AC100">
        <f>ROUND(R99*F$9/12,2)</f>
        <v>#NAME?</v>
      </c>
      <c t="str" s="89" r="AD100">
        <f>ROUND(S99*G$9/12,2)</f>
        <v>#NAME?</v>
      </c>
      <c t="str" s="89" r="AE100">
        <f>ROUND(T99*H$9/12,2)</f>
        <v>#NAME?</v>
      </c>
      <c t="str" s="89" r="AF100">
        <f>ROUND(U99*I$9/12,2)</f>
        <v>#NAME?</v>
      </c>
      <c t="str" s="89" r="AG100">
        <f>ROUND(V99*J$9/12,2)</f>
        <v> -  </v>
      </c>
      <c t="str" s="89" r="AH100">
        <f>ROUND(W99*K$9/12,2)</f>
        <v> -  </v>
      </c>
      <c t="str" s="89" r="AI100">
        <f>ROUND(X99*L$9/12,2)</f>
        <v> -  </v>
      </c>
      <c t="str" s="89" r="AJ100">
        <f>ROUND(Y99*M$9/12,2)</f>
        <v> -  </v>
      </c>
      <c t="str" s="89" r="AK100">
        <f>ROUND(Z99*N$9/12,2)</f>
        <v> -  </v>
      </c>
      <c t="str" s="89" r="AL100">
        <f>SUM(AB100:AK100)</f>
        <v>#NAME?</v>
      </c>
      <c s="93" r="AM100"/>
      <c t="str" s="89" r="AN100">
        <f>IF(Q99&gt;0,IF((Q99+AB100)&lt;E$10,Q99+AB100,E$10),0)</f>
        <v>#NAME?</v>
      </c>
      <c t="str" s="89" r="AO100">
        <f>IF(R99&gt;0,IF((R99+AC100)&lt;F$10,R99+AC100,F$10),0)</f>
        <v>#NAME?</v>
      </c>
      <c t="str" s="89" r="AP100">
        <f>IF(S99&gt;0,IF((S99+AD100)&lt;G$10,S99+AD100,G$10),0)</f>
        <v>#NAME?</v>
      </c>
      <c t="str" s="89" r="AQ100">
        <f>IF(T99&gt;0,IF((T99+AE100)&lt;H$10,T99+AE100,H$10),0)</f>
        <v>#NAME?</v>
      </c>
      <c t="str" s="89" r="AR100">
        <f>IF(U99&gt;0,IF((U99+AF100)&lt;I$10,U99+AF100,I$10),0)</f>
        <v>#NAME?</v>
      </c>
      <c t="str" s="89" r="AS100">
        <f>IF(V99&gt;0,IF((V99+AG100)&lt;J$10,V99+AG100,J$10),0)</f>
        <v> -  </v>
      </c>
      <c t="str" s="89" r="AT100">
        <f>IF(W99&gt;0,IF((W99+AH100)&lt;K$10,W99+AH100,K$10),0)</f>
        <v> -  </v>
      </c>
      <c t="str" s="89" r="AU100">
        <f>IF(X99&gt;0,IF((X99+AI100)&lt;L$10,X99+AI100,L$10),0)</f>
        <v> -  </v>
      </c>
      <c t="str" s="89" r="AV100">
        <f>IF(Y99&gt;0,IF((Y99+AJ100)&lt;M$10,Y99+AJ100,M$10),0)</f>
        <v> -  </v>
      </c>
      <c t="str" s="89" r="AW100">
        <f>IF(Z99&gt;0,IF((Z99+AK100)&lt;N$10,Z99+AK100,N$10),0)</f>
        <v> -  </v>
      </c>
      <c t="str" s="89" r="AX100">
        <f>SUM(AN100:AW100)</f>
        <v>#NAME?</v>
      </c>
      <c s="89" r="AY100"/>
      <c t="str" s="91" r="AZ100">
        <f>IF(NOT(snowball),0,IF(Q99&lt;=0,0,IF(AN100+$C100&gt;Q99+AB100,Q99+AB100-AN100,$C100)))</f>
        <v>#NAME?</v>
      </c>
      <c t="str" s="89" r="BA100">
        <f>IF(NOT(snowball),0,IF(R99&lt;=0,0,IF($C100&lt;=SUM($AZ100:AZ100),0,IF(AO100+$C100-SUM($AZ100:AZ100)&gt;R99+AC100,R99+AC100-AO100,$C100-SUM($AZ100:AZ100)))))</f>
        <v>#NAME?</v>
      </c>
      <c t="str" s="89" r="BB100">
        <f>IF(NOT(snowball),0,IF(S99&lt;=0,0,IF($C100&lt;=SUM($AZ100:BA100),0,IF(AP100+$C100-SUM($AZ100:BA100)&gt;S99+AD100,S99+AD100-AP100,$C100-SUM($AZ100:BA100)))))</f>
        <v>#NAME?</v>
      </c>
      <c t="str" s="89" r="BC100">
        <f>IF(NOT(snowball),0,IF(T99&lt;=0,0,IF($C100&lt;=SUM($AZ100:BB100),0,IF(AQ100+$C100-SUM($AZ100:BB100)&gt;T99+AE100,T99+AE100-AQ100,$C100-SUM($AZ100:BB100)))))</f>
        <v>#NAME?</v>
      </c>
      <c t="str" s="89" r="BD100">
        <f>IF(NOT(snowball),0,IF(U99&lt;=0,0,IF($C100&lt;=SUM($AZ100:BC100),0,IF(AR100+$C100-SUM($AZ100:BC100)&gt;U99+AF100,U99+AF100-AR100,$C100-SUM($AZ100:BC100)))))</f>
        <v>#NAME?</v>
      </c>
      <c t="str" s="89" r="BE100">
        <f>IF(NOT(snowball),0,IF(V99&lt;=0,0,IF($C100&lt;=SUM($AZ100:BD100),0,IF(AS100+$C100-SUM($AZ100:BD100)&gt;V99+AG100,V99+AG100-AS100,$C100-SUM($AZ100:BD100)))))</f>
        <v>#NAME?</v>
      </c>
      <c t="str" s="89" r="BF100">
        <f>IF(NOT(snowball),0,IF(W99&lt;=0,0,IF($C100&lt;=SUM($AZ100:BE100),0,IF(AT100+$C100-SUM($AZ100:BE100)&gt;W99+AH100,W99+AH100-AT100,$C100-SUM($AZ100:BE100)))))</f>
        <v>#NAME?</v>
      </c>
      <c t="str" s="89" r="BG100">
        <f>IF(NOT(snowball),0,IF(X99&lt;=0,0,IF($C100&lt;=SUM($AZ100:BF100),0,IF(AU100+$C100-SUM($AZ100:BF100)&gt;X99+AI100,X99+AI100-AU100,$C100-SUM($AZ100:BF100)))))</f>
        <v>#NAME?</v>
      </c>
      <c t="str" s="89" r="BH100">
        <f>IF(NOT(snowball),0,IF(Y99&lt;=0,0,IF($C100&lt;=SUM($AZ100:BG100),0,IF(AV100+$C100-SUM($AZ100:BG100)&gt;Y99+AJ100,Y99+AJ100-AV100,$C100-SUM($AZ100:BG100)))))</f>
        <v>#NAME?</v>
      </c>
      <c t="str" s="89" r="BI100">
        <f>IF(NOT(snowball),0,IF(Z99&lt;=0,0,IF($C100&lt;=SUM($AZ100:BH100),0,IF(AW100+$C100-SUM($AZ100:BH100)&gt;Z99+AK100,Z99+AK100-AW100,$C100-SUM($AZ100:BH100)))))</f>
        <v>#NAME?</v>
      </c>
    </row>
    <row customHeight="1" r="101" ht="10.5">
      <c t="str" s="85" r="A101">
        <f>IF(SUM(Q100:Z100)&lt;=0,"",A100+1)</f>
        <v>#NAME?</v>
      </c>
      <c t="str" s="86" r="B101">
        <f>IF(A101="",NA(),DATE(YEAR(B100),MONTH(B100)+1,1))</f>
        <v>#NAME?</v>
      </c>
      <c t="str" s="87" r="C101">
        <f>IF(A101="","",IF(snowball,IF(($E$5-AX101)&lt;0,0,$E$5-AX101),"n/a")+D101)</f>
        <v>#NAME?</v>
      </c>
      <c s="88" r="D101"/>
      <c t="str" s="89" r="E101">
        <f>AN101+AZ101</f>
        <v>#NAME?</v>
      </c>
      <c t="str" s="89" r="F101">
        <f>AO101+BA101</f>
        <v>#NAME?</v>
      </c>
      <c t="str" s="89" r="G101">
        <f>AP101+BB101</f>
        <v>#NAME?</v>
      </c>
      <c t="str" s="89" r="H101">
        <f>AQ101+BC101</f>
        <v>#NAME?</v>
      </c>
      <c t="str" s="89" r="I101">
        <f>AR101+BD101</f>
        <v>#NAME?</v>
      </c>
      <c t="str" s="89" r="J101">
        <f>AS101+BE101</f>
        <v>#NAME?</v>
      </c>
      <c t="str" s="89" r="K101">
        <f>AT101+BF101</f>
        <v>#NAME?</v>
      </c>
      <c t="str" s="89" r="L101">
        <f>AU101+BG101</f>
        <v>#NAME?</v>
      </c>
      <c t="str" s="89" r="M101">
        <f>AV101+BH101</f>
        <v>#NAME?</v>
      </c>
      <c t="str" s="89" r="N101">
        <f>AW101+BI101</f>
        <v>#NAME?</v>
      </c>
      <c s="90" r="O101"/>
      <c t="str" s="89" r="P101">
        <f>SUM(Q101:Z101)</f>
        <v>#NAME?</v>
      </c>
      <c t="str" s="89" r="Q101">
        <f>IF(E$8=0,0,ROUND(Q100-(E101-AB101),2))</f>
        <v>#NAME?</v>
      </c>
      <c t="str" s="89" r="R101">
        <f>IF(F$8=0,0,ROUND(R100-(F101-AC101),2))</f>
        <v>#NAME?</v>
      </c>
      <c t="str" s="89" r="S101">
        <f>IF(G$8=0,0,ROUND(S100-(G101-AD101),2))</f>
        <v>#NAME?</v>
      </c>
      <c t="str" s="89" r="T101">
        <f>IF(H$8=0,0,ROUND(T100-(H101-AE101),2))</f>
        <v>#NAME?</v>
      </c>
      <c t="str" s="89" r="U101">
        <f>IF(I$8=0,0,ROUND(U100-(I101-AF101),2))</f>
        <v>#NAME?</v>
      </c>
      <c t="str" s="89" r="V101">
        <f>IF(J$8=0,0,ROUND(V100-(J101-AG101),2))</f>
        <v> -  </v>
      </c>
      <c t="str" s="89" r="W101">
        <f>IF(K$8=0,0,ROUND(W100-(K101-AH101),2))</f>
        <v> -  </v>
      </c>
      <c t="str" s="89" r="X101">
        <f>IF(L$8=0,0,ROUND(X100-(L101-AI101),2))</f>
        <v> -  </v>
      </c>
      <c t="str" s="89" r="Y101">
        <f>IF(M$8=0,0,ROUND(Y100-(M101-AJ101),2))</f>
        <v> -  </v>
      </c>
      <c t="str" s="89" r="Z101">
        <f>IF(N$8=0,0,ROUND(Z100-(N101-AK101),2))</f>
        <v> -  </v>
      </c>
      <c s="92" r="AA101"/>
      <c t="str" s="89" r="AB101">
        <f>ROUND(Q100*E$9/12,2)</f>
        <v>#NAME?</v>
      </c>
      <c t="str" s="89" r="AC101">
        <f>ROUND(R100*F$9/12,2)</f>
        <v>#NAME?</v>
      </c>
      <c t="str" s="89" r="AD101">
        <f>ROUND(S100*G$9/12,2)</f>
        <v>#NAME?</v>
      </c>
      <c t="str" s="89" r="AE101">
        <f>ROUND(T100*H$9/12,2)</f>
        <v>#NAME?</v>
      </c>
      <c t="str" s="89" r="AF101">
        <f>ROUND(U100*I$9/12,2)</f>
        <v>#NAME?</v>
      </c>
      <c t="str" s="89" r="AG101">
        <f>ROUND(V100*J$9/12,2)</f>
        <v> -  </v>
      </c>
      <c t="str" s="89" r="AH101">
        <f>ROUND(W100*K$9/12,2)</f>
        <v> -  </v>
      </c>
      <c t="str" s="89" r="AI101">
        <f>ROUND(X100*L$9/12,2)</f>
        <v> -  </v>
      </c>
      <c t="str" s="89" r="AJ101">
        <f>ROUND(Y100*M$9/12,2)</f>
        <v> -  </v>
      </c>
      <c t="str" s="89" r="AK101">
        <f>ROUND(Z100*N$9/12,2)</f>
        <v> -  </v>
      </c>
      <c t="str" s="89" r="AL101">
        <f>SUM(AB101:AK101)</f>
        <v>#NAME?</v>
      </c>
      <c s="93" r="AM101"/>
      <c t="str" s="89" r="AN101">
        <f>IF(Q100&gt;0,IF((Q100+AB101)&lt;E$10,Q100+AB101,E$10),0)</f>
        <v>#NAME?</v>
      </c>
      <c t="str" s="89" r="AO101">
        <f>IF(R100&gt;0,IF((R100+AC101)&lt;F$10,R100+AC101,F$10),0)</f>
        <v>#NAME?</v>
      </c>
      <c t="str" s="89" r="AP101">
        <f>IF(S100&gt;0,IF((S100+AD101)&lt;G$10,S100+AD101,G$10),0)</f>
        <v>#NAME?</v>
      </c>
      <c t="str" s="89" r="AQ101">
        <f>IF(T100&gt;0,IF((T100+AE101)&lt;H$10,T100+AE101,H$10),0)</f>
        <v>#NAME?</v>
      </c>
      <c t="str" s="89" r="AR101">
        <f>IF(U100&gt;0,IF((U100+AF101)&lt;I$10,U100+AF101,I$10),0)</f>
        <v>#NAME?</v>
      </c>
      <c t="str" s="89" r="AS101">
        <f>IF(V100&gt;0,IF((V100+AG101)&lt;J$10,V100+AG101,J$10),0)</f>
        <v> -  </v>
      </c>
      <c t="str" s="89" r="AT101">
        <f>IF(W100&gt;0,IF((W100+AH101)&lt;K$10,W100+AH101,K$10),0)</f>
        <v> -  </v>
      </c>
      <c t="str" s="89" r="AU101">
        <f>IF(X100&gt;0,IF((X100+AI101)&lt;L$10,X100+AI101,L$10),0)</f>
        <v> -  </v>
      </c>
      <c t="str" s="89" r="AV101">
        <f>IF(Y100&gt;0,IF((Y100+AJ101)&lt;M$10,Y100+AJ101,M$10),0)</f>
        <v> -  </v>
      </c>
      <c t="str" s="89" r="AW101">
        <f>IF(Z100&gt;0,IF((Z100+AK101)&lt;N$10,Z100+AK101,N$10),0)</f>
        <v> -  </v>
      </c>
      <c t="str" s="89" r="AX101">
        <f>SUM(AN101:AW101)</f>
        <v>#NAME?</v>
      </c>
      <c s="89" r="AY101"/>
      <c t="str" s="91" r="AZ101">
        <f>IF(NOT(snowball),0,IF(Q100&lt;=0,0,IF(AN101+$C101&gt;Q100+AB101,Q100+AB101-AN101,$C101)))</f>
        <v>#NAME?</v>
      </c>
      <c t="str" s="89" r="BA101">
        <f>IF(NOT(snowball),0,IF(R100&lt;=0,0,IF($C101&lt;=SUM($AZ101:AZ101),0,IF(AO101+$C101-SUM($AZ101:AZ101)&gt;R100+AC101,R100+AC101-AO101,$C101-SUM($AZ101:AZ101)))))</f>
        <v>#NAME?</v>
      </c>
      <c t="str" s="89" r="BB101">
        <f>IF(NOT(snowball),0,IF(S100&lt;=0,0,IF($C101&lt;=SUM($AZ101:BA101),0,IF(AP101+$C101-SUM($AZ101:BA101)&gt;S100+AD101,S100+AD101-AP101,$C101-SUM($AZ101:BA101)))))</f>
        <v>#NAME?</v>
      </c>
      <c t="str" s="89" r="BC101">
        <f>IF(NOT(snowball),0,IF(T100&lt;=0,0,IF($C101&lt;=SUM($AZ101:BB101),0,IF(AQ101+$C101-SUM($AZ101:BB101)&gt;T100+AE101,T100+AE101-AQ101,$C101-SUM($AZ101:BB101)))))</f>
        <v>#NAME?</v>
      </c>
      <c t="str" s="89" r="BD101">
        <f>IF(NOT(snowball),0,IF(U100&lt;=0,0,IF($C101&lt;=SUM($AZ101:BC101),0,IF(AR101+$C101-SUM($AZ101:BC101)&gt;U100+AF101,U100+AF101-AR101,$C101-SUM($AZ101:BC101)))))</f>
        <v>#NAME?</v>
      </c>
      <c t="str" s="89" r="BE101">
        <f>IF(NOT(snowball),0,IF(V100&lt;=0,0,IF($C101&lt;=SUM($AZ101:BD101),0,IF(AS101+$C101-SUM($AZ101:BD101)&gt;V100+AG101,V100+AG101-AS101,$C101-SUM($AZ101:BD101)))))</f>
        <v>#NAME?</v>
      </c>
      <c t="str" s="89" r="BF101">
        <f>IF(NOT(snowball),0,IF(W100&lt;=0,0,IF($C101&lt;=SUM($AZ101:BE101),0,IF(AT101+$C101-SUM($AZ101:BE101)&gt;W100+AH101,W100+AH101-AT101,$C101-SUM($AZ101:BE101)))))</f>
        <v>#NAME?</v>
      </c>
      <c t="str" s="89" r="BG101">
        <f>IF(NOT(snowball),0,IF(X100&lt;=0,0,IF($C101&lt;=SUM($AZ101:BF101),0,IF(AU101+$C101-SUM($AZ101:BF101)&gt;X100+AI101,X100+AI101-AU101,$C101-SUM($AZ101:BF101)))))</f>
        <v>#NAME?</v>
      </c>
      <c t="str" s="89" r="BH101">
        <f>IF(NOT(snowball),0,IF(Y100&lt;=0,0,IF($C101&lt;=SUM($AZ101:BG101),0,IF(AV101+$C101-SUM($AZ101:BG101)&gt;Y100+AJ101,Y100+AJ101-AV101,$C101-SUM($AZ101:BG101)))))</f>
        <v>#NAME?</v>
      </c>
      <c t="str" s="89" r="BI101">
        <f>IF(NOT(snowball),0,IF(Z100&lt;=0,0,IF($C101&lt;=SUM($AZ101:BH101),0,IF(AW101+$C101-SUM($AZ101:BH101)&gt;Z100+AK101,Z100+AK101-AW101,$C101-SUM($AZ101:BH101)))))</f>
        <v>#NAME?</v>
      </c>
    </row>
    <row customHeight="1" r="102" ht="10.5">
      <c t="str" s="85" r="A102">
        <f>IF(SUM(Q101:Z101)&lt;=0,"",A101+1)</f>
        <v>#NAME?</v>
      </c>
      <c t="str" s="86" r="B102">
        <f>IF(A102="",NA(),DATE(YEAR(B101),MONTH(B101)+1,1))</f>
        <v>#NAME?</v>
      </c>
      <c t="str" s="87" r="C102">
        <f>IF(A102="","",IF(snowball,IF(($E$5-AX102)&lt;0,0,$E$5-AX102),"n/a")+D102)</f>
        <v>#NAME?</v>
      </c>
      <c s="88" r="D102"/>
      <c t="str" s="89" r="E102">
        <f>AN102+AZ102</f>
        <v>#NAME?</v>
      </c>
      <c t="str" s="89" r="F102">
        <f>AO102+BA102</f>
        <v>#NAME?</v>
      </c>
      <c t="str" s="89" r="G102">
        <f>AP102+BB102</f>
        <v>#NAME?</v>
      </c>
      <c t="str" s="89" r="H102">
        <f>AQ102+BC102</f>
        <v>#NAME?</v>
      </c>
      <c t="str" s="89" r="I102">
        <f>AR102+BD102</f>
        <v>#NAME?</v>
      </c>
      <c t="str" s="89" r="J102">
        <f>AS102+BE102</f>
        <v>#NAME?</v>
      </c>
      <c t="str" s="89" r="K102">
        <f>AT102+BF102</f>
        <v>#NAME?</v>
      </c>
      <c t="str" s="89" r="L102">
        <f>AU102+BG102</f>
        <v>#NAME?</v>
      </c>
      <c t="str" s="89" r="M102">
        <f>AV102+BH102</f>
        <v>#NAME?</v>
      </c>
      <c t="str" s="89" r="N102">
        <f>AW102+BI102</f>
        <v>#NAME?</v>
      </c>
      <c s="90" r="O102"/>
      <c t="str" s="89" r="P102">
        <f>SUM(Q102:Z102)</f>
        <v>#NAME?</v>
      </c>
      <c t="str" s="89" r="Q102">
        <f>IF(E$8=0,0,ROUND(Q101-(E102-AB102),2))</f>
        <v>#NAME?</v>
      </c>
      <c t="str" s="89" r="R102">
        <f>IF(F$8=0,0,ROUND(R101-(F102-AC102),2))</f>
        <v>#NAME?</v>
      </c>
      <c t="str" s="89" r="S102">
        <f>IF(G$8=0,0,ROUND(S101-(G102-AD102),2))</f>
        <v>#NAME?</v>
      </c>
      <c t="str" s="89" r="T102">
        <f>IF(H$8=0,0,ROUND(T101-(H102-AE102),2))</f>
        <v>#NAME?</v>
      </c>
      <c t="str" s="89" r="U102">
        <f>IF(I$8=0,0,ROUND(U101-(I102-AF102),2))</f>
        <v>#NAME?</v>
      </c>
      <c t="str" s="89" r="V102">
        <f>IF(J$8=0,0,ROUND(V101-(J102-AG102),2))</f>
        <v> -  </v>
      </c>
      <c t="str" s="89" r="W102">
        <f>IF(K$8=0,0,ROUND(W101-(K102-AH102),2))</f>
        <v> -  </v>
      </c>
      <c t="str" s="89" r="X102">
        <f>IF(L$8=0,0,ROUND(X101-(L102-AI102),2))</f>
        <v> -  </v>
      </c>
      <c t="str" s="89" r="Y102">
        <f>IF(M$8=0,0,ROUND(Y101-(M102-AJ102),2))</f>
        <v> -  </v>
      </c>
      <c t="str" s="89" r="Z102">
        <f>IF(N$8=0,0,ROUND(Z101-(N102-AK102),2))</f>
        <v> -  </v>
      </c>
      <c s="92" r="AA102"/>
      <c t="str" s="89" r="AB102">
        <f>ROUND(Q101*E$9/12,2)</f>
        <v>#NAME?</v>
      </c>
      <c t="str" s="89" r="AC102">
        <f>ROUND(R101*F$9/12,2)</f>
        <v>#NAME?</v>
      </c>
      <c t="str" s="89" r="AD102">
        <f>ROUND(S101*G$9/12,2)</f>
        <v>#NAME?</v>
      </c>
      <c t="str" s="89" r="AE102">
        <f>ROUND(T101*H$9/12,2)</f>
        <v>#NAME?</v>
      </c>
      <c t="str" s="89" r="AF102">
        <f>ROUND(U101*I$9/12,2)</f>
        <v>#NAME?</v>
      </c>
      <c t="str" s="89" r="AG102">
        <f>ROUND(V101*J$9/12,2)</f>
        <v> -  </v>
      </c>
      <c t="str" s="89" r="AH102">
        <f>ROUND(W101*K$9/12,2)</f>
        <v> -  </v>
      </c>
      <c t="str" s="89" r="AI102">
        <f>ROUND(X101*L$9/12,2)</f>
        <v> -  </v>
      </c>
      <c t="str" s="89" r="AJ102">
        <f>ROUND(Y101*M$9/12,2)</f>
        <v> -  </v>
      </c>
      <c t="str" s="89" r="AK102">
        <f>ROUND(Z101*N$9/12,2)</f>
        <v> -  </v>
      </c>
      <c t="str" s="89" r="AL102">
        <f>SUM(AB102:AK102)</f>
        <v>#NAME?</v>
      </c>
      <c s="93" r="AM102"/>
      <c t="str" s="89" r="AN102">
        <f>IF(Q101&gt;0,IF((Q101+AB102)&lt;E$10,Q101+AB102,E$10),0)</f>
        <v>#NAME?</v>
      </c>
      <c t="str" s="89" r="AO102">
        <f>IF(R101&gt;0,IF((R101+AC102)&lt;F$10,R101+AC102,F$10),0)</f>
        <v>#NAME?</v>
      </c>
      <c t="str" s="89" r="AP102">
        <f>IF(S101&gt;0,IF((S101+AD102)&lt;G$10,S101+AD102,G$10),0)</f>
        <v>#NAME?</v>
      </c>
      <c t="str" s="89" r="AQ102">
        <f>IF(T101&gt;0,IF((T101+AE102)&lt;H$10,T101+AE102,H$10),0)</f>
        <v>#NAME?</v>
      </c>
      <c t="str" s="89" r="AR102">
        <f>IF(U101&gt;0,IF((U101+AF102)&lt;I$10,U101+AF102,I$10),0)</f>
        <v>#NAME?</v>
      </c>
      <c t="str" s="89" r="AS102">
        <f>IF(V101&gt;0,IF((V101+AG102)&lt;J$10,V101+AG102,J$10),0)</f>
        <v> -  </v>
      </c>
      <c t="str" s="89" r="AT102">
        <f>IF(W101&gt;0,IF((W101+AH102)&lt;K$10,W101+AH102,K$10),0)</f>
        <v> -  </v>
      </c>
      <c t="str" s="89" r="AU102">
        <f>IF(X101&gt;0,IF((X101+AI102)&lt;L$10,X101+AI102,L$10),0)</f>
        <v> -  </v>
      </c>
      <c t="str" s="89" r="AV102">
        <f>IF(Y101&gt;0,IF((Y101+AJ102)&lt;M$10,Y101+AJ102,M$10),0)</f>
        <v> -  </v>
      </c>
      <c t="str" s="89" r="AW102">
        <f>IF(Z101&gt;0,IF((Z101+AK102)&lt;N$10,Z101+AK102,N$10),0)</f>
        <v> -  </v>
      </c>
      <c t="str" s="89" r="AX102">
        <f>SUM(AN102:AW102)</f>
        <v>#NAME?</v>
      </c>
      <c s="89" r="AY102"/>
      <c t="str" s="91" r="AZ102">
        <f>IF(NOT(snowball),0,IF(Q101&lt;=0,0,IF(AN102+$C102&gt;Q101+AB102,Q101+AB102-AN102,$C102)))</f>
        <v>#NAME?</v>
      </c>
      <c t="str" s="89" r="BA102">
        <f>IF(NOT(snowball),0,IF(R101&lt;=0,0,IF($C102&lt;=SUM($AZ102:AZ102),0,IF(AO102+$C102-SUM($AZ102:AZ102)&gt;R101+AC102,R101+AC102-AO102,$C102-SUM($AZ102:AZ102)))))</f>
        <v>#NAME?</v>
      </c>
      <c t="str" s="89" r="BB102">
        <f>IF(NOT(snowball),0,IF(S101&lt;=0,0,IF($C102&lt;=SUM($AZ102:BA102),0,IF(AP102+$C102-SUM($AZ102:BA102)&gt;S101+AD102,S101+AD102-AP102,$C102-SUM($AZ102:BA102)))))</f>
        <v>#NAME?</v>
      </c>
      <c t="str" s="89" r="BC102">
        <f>IF(NOT(snowball),0,IF(T101&lt;=0,0,IF($C102&lt;=SUM($AZ102:BB102),0,IF(AQ102+$C102-SUM($AZ102:BB102)&gt;T101+AE102,T101+AE102-AQ102,$C102-SUM($AZ102:BB102)))))</f>
        <v>#NAME?</v>
      </c>
      <c t="str" s="89" r="BD102">
        <f>IF(NOT(snowball),0,IF(U101&lt;=0,0,IF($C102&lt;=SUM($AZ102:BC102),0,IF(AR102+$C102-SUM($AZ102:BC102)&gt;U101+AF102,U101+AF102-AR102,$C102-SUM($AZ102:BC102)))))</f>
        <v>#NAME?</v>
      </c>
      <c t="str" s="89" r="BE102">
        <f>IF(NOT(snowball),0,IF(V101&lt;=0,0,IF($C102&lt;=SUM($AZ102:BD102),0,IF(AS102+$C102-SUM($AZ102:BD102)&gt;V101+AG102,V101+AG102-AS102,$C102-SUM($AZ102:BD102)))))</f>
        <v>#NAME?</v>
      </c>
      <c t="str" s="89" r="BF102">
        <f>IF(NOT(snowball),0,IF(W101&lt;=0,0,IF($C102&lt;=SUM($AZ102:BE102),0,IF(AT102+$C102-SUM($AZ102:BE102)&gt;W101+AH102,W101+AH102-AT102,$C102-SUM($AZ102:BE102)))))</f>
        <v>#NAME?</v>
      </c>
      <c t="str" s="89" r="BG102">
        <f>IF(NOT(snowball),0,IF(X101&lt;=0,0,IF($C102&lt;=SUM($AZ102:BF102),0,IF(AU102+$C102-SUM($AZ102:BF102)&gt;X101+AI102,X101+AI102-AU102,$C102-SUM($AZ102:BF102)))))</f>
        <v>#NAME?</v>
      </c>
      <c t="str" s="89" r="BH102">
        <f>IF(NOT(snowball),0,IF(Y101&lt;=0,0,IF($C102&lt;=SUM($AZ102:BG102),0,IF(AV102+$C102-SUM($AZ102:BG102)&gt;Y101+AJ102,Y101+AJ102-AV102,$C102-SUM($AZ102:BG102)))))</f>
        <v>#NAME?</v>
      </c>
      <c t="str" s="89" r="BI102">
        <f>IF(NOT(snowball),0,IF(Z101&lt;=0,0,IF($C102&lt;=SUM($AZ102:BH102),0,IF(AW102+$C102-SUM($AZ102:BH102)&gt;Z101+AK102,Z101+AK102-AW102,$C102-SUM($AZ102:BH102)))))</f>
        <v>#NAME?</v>
      </c>
    </row>
    <row customHeight="1" r="103" ht="10.5">
      <c t="str" s="85" r="A103">
        <f>IF(SUM(Q102:Z102)&lt;=0,"",A102+1)</f>
        <v>#NAME?</v>
      </c>
      <c t="str" s="86" r="B103">
        <f>IF(A103="",NA(),DATE(YEAR(B102),MONTH(B102)+1,1))</f>
        <v>#NAME?</v>
      </c>
      <c t="str" s="87" r="C103">
        <f>IF(A103="","",IF(snowball,IF(($E$5-AX103)&lt;0,0,$E$5-AX103),"n/a")+D103)</f>
        <v>#NAME?</v>
      </c>
      <c s="88" r="D103"/>
      <c t="str" s="89" r="E103">
        <f>AN103+AZ103</f>
        <v>#NAME?</v>
      </c>
      <c t="str" s="89" r="F103">
        <f>AO103+BA103</f>
        <v>#NAME?</v>
      </c>
      <c t="str" s="89" r="G103">
        <f>AP103+BB103</f>
        <v>#NAME?</v>
      </c>
      <c t="str" s="89" r="H103">
        <f>AQ103+BC103</f>
        <v>#NAME?</v>
      </c>
      <c t="str" s="89" r="I103">
        <f>AR103+BD103</f>
        <v>#NAME?</v>
      </c>
      <c t="str" s="89" r="J103">
        <f>AS103+BE103</f>
        <v>#NAME?</v>
      </c>
      <c t="str" s="89" r="K103">
        <f>AT103+BF103</f>
        <v>#NAME?</v>
      </c>
      <c t="str" s="89" r="L103">
        <f>AU103+BG103</f>
        <v>#NAME?</v>
      </c>
      <c t="str" s="89" r="M103">
        <f>AV103+BH103</f>
        <v>#NAME?</v>
      </c>
      <c t="str" s="89" r="N103">
        <f>AW103+BI103</f>
        <v>#NAME?</v>
      </c>
      <c s="90" r="O103"/>
      <c t="str" s="89" r="P103">
        <f>SUM(Q103:Z103)</f>
        <v>#NAME?</v>
      </c>
      <c t="str" s="89" r="Q103">
        <f>IF(E$8=0,0,ROUND(Q102-(E103-AB103),2))</f>
        <v>#NAME?</v>
      </c>
      <c t="str" s="89" r="R103">
        <f>IF(F$8=0,0,ROUND(R102-(F103-AC103),2))</f>
        <v>#NAME?</v>
      </c>
      <c t="str" s="89" r="S103">
        <f>IF(G$8=0,0,ROUND(S102-(G103-AD103),2))</f>
        <v>#NAME?</v>
      </c>
      <c t="str" s="89" r="T103">
        <f>IF(H$8=0,0,ROUND(T102-(H103-AE103),2))</f>
        <v>#NAME?</v>
      </c>
      <c t="str" s="89" r="U103">
        <f>IF(I$8=0,0,ROUND(U102-(I103-AF103),2))</f>
        <v>#NAME?</v>
      </c>
      <c t="str" s="89" r="V103">
        <f>IF(J$8=0,0,ROUND(V102-(J103-AG103),2))</f>
        <v> -  </v>
      </c>
      <c t="str" s="89" r="W103">
        <f>IF(K$8=0,0,ROUND(W102-(K103-AH103),2))</f>
        <v> -  </v>
      </c>
      <c t="str" s="89" r="X103">
        <f>IF(L$8=0,0,ROUND(X102-(L103-AI103),2))</f>
        <v> -  </v>
      </c>
      <c t="str" s="89" r="Y103">
        <f>IF(M$8=0,0,ROUND(Y102-(M103-AJ103),2))</f>
        <v> -  </v>
      </c>
      <c t="str" s="89" r="Z103">
        <f>IF(N$8=0,0,ROUND(Z102-(N103-AK103),2))</f>
        <v> -  </v>
      </c>
      <c s="92" r="AA103"/>
      <c t="str" s="89" r="AB103">
        <f>ROUND(Q102*E$9/12,2)</f>
        <v>#NAME?</v>
      </c>
      <c t="str" s="89" r="AC103">
        <f>ROUND(R102*F$9/12,2)</f>
        <v>#NAME?</v>
      </c>
      <c t="str" s="89" r="AD103">
        <f>ROUND(S102*G$9/12,2)</f>
        <v>#NAME?</v>
      </c>
      <c t="str" s="89" r="AE103">
        <f>ROUND(T102*H$9/12,2)</f>
        <v>#NAME?</v>
      </c>
      <c t="str" s="89" r="AF103">
        <f>ROUND(U102*I$9/12,2)</f>
        <v>#NAME?</v>
      </c>
      <c t="str" s="89" r="AG103">
        <f>ROUND(V102*J$9/12,2)</f>
        <v> -  </v>
      </c>
      <c t="str" s="89" r="AH103">
        <f>ROUND(W102*K$9/12,2)</f>
        <v> -  </v>
      </c>
      <c t="str" s="89" r="AI103">
        <f>ROUND(X102*L$9/12,2)</f>
        <v> -  </v>
      </c>
      <c t="str" s="89" r="AJ103">
        <f>ROUND(Y102*M$9/12,2)</f>
        <v> -  </v>
      </c>
      <c t="str" s="89" r="AK103">
        <f>ROUND(Z102*N$9/12,2)</f>
        <v> -  </v>
      </c>
      <c t="str" s="89" r="AL103">
        <f>SUM(AB103:AK103)</f>
        <v>#NAME?</v>
      </c>
      <c s="93" r="AM103"/>
      <c t="str" s="89" r="AN103">
        <f>IF(Q102&gt;0,IF((Q102+AB103)&lt;E$10,Q102+AB103,E$10),0)</f>
        <v>#NAME?</v>
      </c>
      <c t="str" s="89" r="AO103">
        <f>IF(R102&gt;0,IF((R102+AC103)&lt;F$10,R102+AC103,F$10),0)</f>
        <v>#NAME?</v>
      </c>
      <c t="str" s="89" r="AP103">
        <f>IF(S102&gt;0,IF((S102+AD103)&lt;G$10,S102+AD103,G$10),0)</f>
        <v>#NAME?</v>
      </c>
      <c t="str" s="89" r="AQ103">
        <f>IF(T102&gt;0,IF((T102+AE103)&lt;H$10,T102+AE103,H$10),0)</f>
        <v>#NAME?</v>
      </c>
      <c t="str" s="89" r="AR103">
        <f>IF(U102&gt;0,IF((U102+AF103)&lt;I$10,U102+AF103,I$10),0)</f>
        <v>#NAME?</v>
      </c>
      <c t="str" s="89" r="AS103">
        <f>IF(V102&gt;0,IF((V102+AG103)&lt;J$10,V102+AG103,J$10),0)</f>
        <v> -  </v>
      </c>
      <c t="str" s="89" r="AT103">
        <f>IF(W102&gt;0,IF((W102+AH103)&lt;K$10,W102+AH103,K$10),0)</f>
        <v> -  </v>
      </c>
      <c t="str" s="89" r="AU103">
        <f>IF(X102&gt;0,IF((X102+AI103)&lt;L$10,X102+AI103,L$10),0)</f>
        <v> -  </v>
      </c>
      <c t="str" s="89" r="AV103">
        <f>IF(Y102&gt;0,IF((Y102+AJ103)&lt;M$10,Y102+AJ103,M$10),0)</f>
        <v> -  </v>
      </c>
      <c t="str" s="89" r="AW103">
        <f>IF(Z102&gt;0,IF((Z102+AK103)&lt;N$10,Z102+AK103,N$10),0)</f>
        <v> -  </v>
      </c>
      <c t="str" s="89" r="AX103">
        <f>SUM(AN103:AW103)</f>
        <v>#NAME?</v>
      </c>
      <c s="89" r="AY103"/>
      <c t="str" s="91" r="AZ103">
        <f>IF(NOT(snowball),0,IF(Q102&lt;=0,0,IF(AN103+$C103&gt;Q102+AB103,Q102+AB103-AN103,$C103)))</f>
        <v>#NAME?</v>
      </c>
      <c t="str" s="89" r="BA103">
        <f>IF(NOT(snowball),0,IF(R102&lt;=0,0,IF($C103&lt;=SUM($AZ103:AZ103),0,IF(AO103+$C103-SUM($AZ103:AZ103)&gt;R102+AC103,R102+AC103-AO103,$C103-SUM($AZ103:AZ103)))))</f>
        <v>#NAME?</v>
      </c>
      <c t="str" s="89" r="BB103">
        <f>IF(NOT(snowball),0,IF(S102&lt;=0,0,IF($C103&lt;=SUM($AZ103:BA103),0,IF(AP103+$C103-SUM($AZ103:BA103)&gt;S102+AD103,S102+AD103-AP103,$C103-SUM($AZ103:BA103)))))</f>
        <v>#NAME?</v>
      </c>
      <c t="str" s="89" r="BC103">
        <f>IF(NOT(snowball),0,IF(T102&lt;=0,0,IF($C103&lt;=SUM($AZ103:BB103),0,IF(AQ103+$C103-SUM($AZ103:BB103)&gt;T102+AE103,T102+AE103-AQ103,$C103-SUM($AZ103:BB103)))))</f>
        <v>#NAME?</v>
      </c>
      <c t="str" s="89" r="BD103">
        <f>IF(NOT(snowball),0,IF(U102&lt;=0,0,IF($C103&lt;=SUM($AZ103:BC103),0,IF(AR103+$C103-SUM($AZ103:BC103)&gt;U102+AF103,U102+AF103-AR103,$C103-SUM($AZ103:BC103)))))</f>
        <v>#NAME?</v>
      </c>
      <c t="str" s="89" r="BE103">
        <f>IF(NOT(snowball),0,IF(V102&lt;=0,0,IF($C103&lt;=SUM($AZ103:BD103),0,IF(AS103+$C103-SUM($AZ103:BD103)&gt;V102+AG103,V102+AG103-AS103,$C103-SUM($AZ103:BD103)))))</f>
        <v>#NAME?</v>
      </c>
      <c t="str" s="89" r="BF103">
        <f>IF(NOT(snowball),0,IF(W102&lt;=0,0,IF($C103&lt;=SUM($AZ103:BE103),0,IF(AT103+$C103-SUM($AZ103:BE103)&gt;W102+AH103,W102+AH103-AT103,$C103-SUM($AZ103:BE103)))))</f>
        <v>#NAME?</v>
      </c>
      <c t="str" s="89" r="BG103">
        <f>IF(NOT(snowball),0,IF(X102&lt;=0,0,IF($C103&lt;=SUM($AZ103:BF103),0,IF(AU103+$C103-SUM($AZ103:BF103)&gt;X102+AI103,X102+AI103-AU103,$C103-SUM($AZ103:BF103)))))</f>
        <v>#NAME?</v>
      </c>
      <c t="str" s="89" r="BH103">
        <f>IF(NOT(snowball),0,IF(Y102&lt;=0,0,IF($C103&lt;=SUM($AZ103:BG103),0,IF(AV103+$C103-SUM($AZ103:BG103)&gt;Y102+AJ103,Y102+AJ103-AV103,$C103-SUM($AZ103:BG103)))))</f>
        <v>#NAME?</v>
      </c>
      <c t="str" s="89" r="BI103">
        <f>IF(NOT(snowball),0,IF(Z102&lt;=0,0,IF($C103&lt;=SUM($AZ103:BH103),0,IF(AW103+$C103-SUM($AZ103:BH103)&gt;Z102+AK103,Z102+AK103-AW103,$C103-SUM($AZ103:BH103)))))</f>
        <v>#NAME?</v>
      </c>
    </row>
    <row customHeight="1" r="104" ht="10.5">
      <c t="str" s="85" r="A104">
        <f>IF(SUM(Q103:Z103)&lt;=0,"",A103+1)</f>
        <v>#NAME?</v>
      </c>
      <c t="str" s="86" r="B104">
        <f>IF(A104="",NA(),DATE(YEAR(B103),MONTH(B103)+1,1))</f>
        <v>#NAME?</v>
      </c>
      <c t="str" s="87" r="C104">
        <f>IF(A104="","",IF(snowball,IF(($E$5-AX104)&lt;0,0,$E$5-AX104),"n/a")+D104)</f>
        <v>#NAME?</v>
      </c>
      <c s="88" r="D104"/>
      <c t="str" s="89" r="E104">
        <f>AN104+AZ104</f>
        <v>#NAME?</v>
      </c>
      <c t="str" s="89" r="F104">
        <f>AO104+BA104</f>
        <v>#NAME?</v>
      </c>
      <c t="str" s="89" r="G104">
        <f>AP104+BB104</f>
        <v>#NAME?</v>
      </c>
      <c t="str" s="89" r="H104">
        <f>AQ104+BC104</f>
        <v>#NAME?</v>
      </c>
      <c t="str" s="89" r="I104">
        <f>AR104+BD104</f>
        <v>#NAME?</v>
      </c>
      <c t="str" s="89" r="J104">
        <f>AS104+BE104</f>
        <v>#NAME?</v>
      </c>
      <c t="str" s="89" r="K104">
        <f>AT104+BF104</f>
        <v>#NAME?</v>
      </c>
      <c t="str" s="89" r="L104">
        <f>AU104+BG104</f>
        <v>#NAME?</v>
      </c>
      <c t="str" s="89" r="M104">
        <f>AV104+BH104</f>
        <v>#NAME?</v>
      </c>
      <c t="str" s="89" r="N104">
        <f>AW104+BI104</f>
        <v>#NAME?</v>
      </c>
      <c s="90" r="O104"/>
      <c t="str" s="89" r="P104">
        <f>SUM(Q104:Z104)</f>
        <v>#NAME?</v>
      </c>
      <c t="str" s="89" r="Q104">
        <f>IF(E$8=0,0,ROUND(Q103-(E104-AB104),2))</f>
        <v>#NAME?</v>
      </c>
      <c t="str" s="89" r="R104">
        <f>IF(F$8=0,0,ROUND(R103-(F104-AC104),2))</f>
        <v>#NAME?</v>
      </c>
      <c t="str" s="89" r="S104">
        <f>IF(G$8=0,0,ROUND(S103-(G104-AD104),2))</f>
        <v>#NAME?</v>
      </c>
      <c t="str" s="89" r="T104">
        <f>IF(H$8=0,0,ROUND(T103-(H104-AE104),2))</f>
        <v>#NAME?</v>
      </c>
      <c t="str" s="89" r="U104">
        <f>IF(I$8=0,0,ROUND(U103-(I104-AF104),2))</f>
        <v>#NAME?</v>
      </c>
      <c t="str" s="89" r="V104">
        <f>IF(J$8=0,0,ROUND(V103-(J104-AG104),2))</f>
        <v> -  </v>
      </c>
      <c t="str" s="89" r="W104">
        <f>IF(K$8=0,0,ROUND(W103-(K104-AH104),2))</f>
        <v> -  </v>
      </c>
      <c t="str" s="89" r="X104">
        <f>IF(L$8=0,0,ROUND(X103-(L104-AI104),2))</f>
        <v> -  </v>
      </c>
      <c t="str" s="89" r="Y104">
        <f>IF(M$8=0,0,ROUND(Y103-(M104-AJ104),2))</f>
        <v> -  </v>
      </c>
      <c t="str" s="89" r="Z104">
        <f>IF(N$8=0,0,ROUND(Z103-(N104-AK104),2))</f>
        <v> -  </v>
      </c>
      <c s="92" r="AA104"/>
      <c t="str" s="89" r="AB104">
        <f>ROUND(Q103*E$9/12,2)</f>
        <v>#NAME?</v>
      </c>
      <c t="str" s="89" r="AC104">
        <f>ROUND(R103*F$9/12,2)</f>
        <v>#NAME?</v>
      </c>
      <c t="str" s="89" r="AD104">
        <f>ROUND(S103*G$9/12,2)</f>
        <v>#NAME?</v>
      </c>
      <c t="str" s="89" r="AE104">
        <f>ROUND(T103*H$9/12,2)</f>
        <v>#NAME?</v>
      </c>
      <c t="str" s="89" r="AF104">
        <f>ROUND(U103*I$9/12,2)</f>
        <v>#NAME?</v>
      </c>
      <c t="str" s="89" r="AG104">
        <f>ROUND(V103*J$9/12,2)</f>
        <v> -  </v>
      </c>
      <c t="str" s="89" r="AH104">
        <f>ROUND(W103*K$9/12,2)</f>
        <v> -  </v>
      </c>
      <c t="str" s="89" r="AI104">
        <f>ROUND(X103*L$9/12,2)</f>
        <v> -  </v>
      </c>
      <c t="str" s="89" r="AJ104">
        <f>ROUND(Y103*M$9/12,2)</f>
        <v> -  </v>
      </c>
      <c t="str" s="89" r="AK104">
        <f>ROUND(Z103*N$9/12,2)</f>
        <v> -  </v>
      </c>
      <c t="str" s="89" r="AL104">
        <f>SUM(AB104:AK104)</f>
        <v>#NAME?</v>
      </c>
      <c s="93" r="AM104"/>
      <c t="str" s="89" r="AN104">
        <f>IF(Q103&gt;0,IF((Q103+AB104)&lt;E$10,Q103+AB104,E$10),0)</f>
        <v>#NAME?</v>
      </c>
      <c t="str" s="89" r="AO104">
        <f>IF(R103&gt;0,IF((R103+AC104)&lt;F$10,R103+AC104,F$10),0)</f>
        <v>#NAME?</v>
      </c>
      <c t="str" s="89" r="AP104">
        <f>IF(S103&gt;0,IF((S103+AD104)&lt;G$10,S103+AD104,G$10),0)</f>
        <v>#NAME?</v>
      </c>
      <c t="str" s="89" r="AQ104">
        <f>IF(T103&gt;0,IF((T103+AE104)&lt;H$10,T103+AE104,H$10),0)</f>
        <v>#NAME?</v>
      </c>
      <c t="str" s="89" r="AR104">
        <f>IF(U103&gt;0,IF((U103+AF104)&lt;I$10,U103+AF104,I$10),0)</f>
        <v>#NAME?</v>
      </c>
      <c t="str" s="89" r="AS104">
        <f>IF(V103&gt;0,IF((V103+AG104)&lt;J$10,V103+AG104,J$10),0)</f>
        <v> -  </v>
      </c>
      <c t="str" s="89" r="AT104">
        <f>IF(W103&gt;0,IF((W103+AH104)&lt;K$10,W103+AH104,K$10),0)</f>
        <v> -  </v>
      </c>
      <c t="str" s="89" r="AU104">
        <f>IF(X103&gt;0,IF((X103+AI104)&lt;L$10,X103+AI104,L$10),0)</f>
        <v> -  </v>
      </c>
      <c t="str" s="89" r="AV104">
        <f>IF(Y103&gt;0,IF((Y103+AJ104)&lt;M$10,Y103+AJ104,M$10),0)</f>
        <v> -  </v>
      </c>
      <c t="str" s="89" r="AW104">
        <f>IF(Z103&gt;0,IF((Z103+AK104)&lt;N$10,Z103+AK104,N$10),0)</f>
        <v> -  </v>
      </c>
      <c t="str" s="89" r="AX104">
        <f>SUM(AN104:AW104)</f>
        <v>#NAME?</v>
      </c>
      <c s="89" r="AY104"/>
      <c t="str" s="91" r="AZ104">
        <f>IF(NOT(snowball),0,IF(Q103&lt;=0,0,IF(AN104+$C104&gt;Q103+AB104,Q103+AB104-AN104,$C104)))</f>
        <v>#NAME?</v>
      </c>
      <c t="str" s="89" r="BA104">
        <f>IF(NOT(snowball),0,IF(R103&lt;=0,0,IF($C104&lt;=SUM($AZ104:AZ104),0,IF(AO104+$C104-SUM($AZ104:AZ104)&gt;R103+AC104,R103+AC104-AO104,$C104-SUM($AZ104:AZ104)))))</f>
        <v>#NAME?</v>
      </c>
      <c t="str" s="89" r="BB104">
        <f>IF(NOT(snowball),0,IF(S103&lt;=0,0,IF($C104&lt;=SUM($AZ104:BA104),0,IF(AP104+$C104-SUM($AZ104:BA104)&gt;S103+AD104,S103+AD104-AP104,$C104-SUM($AZ104:BA104)))))</f>
        <v>#NAME?</v>
      </c>
      <c t="str" s="89" r="BC104">
        <f>IF(NOT(snowball),0,IF(T103&lt;=0,0,IF($C104&lt;=SUM($AZ104:BB104),0,IF(AQ104+$C104-SUM($AZ104:BB104)&gt;T103+AE104,T103+AE104-AQ104,$C104-SUM($AZ104:BB104)))))</f>
        <v>#NAME?</v>
      </c>
      <c t="str" s="89" r="BD104">
        <f>IF(NOT(snowball),0,IF(U103&lt;=0,0,IF($C104&lt;=SUM($AZ104:BC104),0,IF(AR104+$C104-SUM($AZ104:BC104)&gt;U103+AF104,U103+AF104-AR104,$C104-SUM($AZ104:BC104)))))</f>
        <v>#NAME?</v>
      </c>
      <c t="str" s="89" r="BE104">
        <f>IF(NOT(snowball),0,IF(V103&lt;=0,0,IF($C104&lt;=SUM($AZ104:BD104),0,IF(AS104+$C104-SUM($AZ104:BD104)&gt;V103+AG104,V103+AG104-AS104,$C104-SUM($AZ104:BD104)))))</f>
        <v>#NAME?</v>
      </c>
      <c t="str" s="89" r="BF104">
        <f>IF(NOT(snowball),0,IF(W103&lt;=0,0,IF($C104&lt;=SUM($AZ104:BE104),0,IF(AT104+$C104-SUM($AZ104:BE104)&gt;W103+AH104,W103+AH104-AT104,$C104-SUM($AZ104:BE104)))))</f>
        <v>#NAME?</v>
      </c>
      <c t="str" s="89" r="BG104">
        <f>IF(NOT(snowball),0,IF(X103&lt;=0,0,IF($C104&lt;=SUM($AZ104:BF104),0,IF(AU104+$C104-SUM($AZ104:BF104)&gt;X103+AI104,X103+AI104-AU104,$C104-SUM($AZ104:BF104)))))</f>
        <v>#NAME?</v>
      </c>
      <c t="str" s="89" r="BH104">
        <f>IF(NOT(snowball),0,IF(Y103&lt;=0,0,IF($C104&lt;=SUM($AZ104:BG104),0,IF(AV104+$C104-SUM($AZ104:BG104)&gt;Y103+AJ104,Y103+AJ104-AV104,$C104-SUM($AZ104:BG104)))))</f>
        <v>#NAME?</v>
      </c>
      <c t="str" s="89" r="BI104">
        <f>IF(NOT(snowball),0,IF(Z103&lt;=0,0,IF($C104&lt;=SUM($AZ104:BH104),0,IF(AW104+$C104-SUM($AZ104:BH104)&gt;Z103+AK104,Z103+AK104-AW104,$C104-SUM($AZ104:BH104)))))</f>
        <v>#NAME?</v>
      </c>
    </row>
    <row customHeight="1" r="105" ht="10.5">
      <c t="str" s="85" r="A105">
        <f>IF(SUM(Q104:Z104)&lt;=0,"",A104+1)</f>
        <v>#NAME?</v>
      </c>
      <c t="str" s="86" r="B105">
        <f>IF(A105="",NA(),DATE(YEAR(B104),MONTH(B104)+1,1))</f>
        <v>#NAME?</v>
      </c>
      <c t="str" s="87" r="C105">
        <f>IF(A105="","",IF(snowball,IF(($E$5-AX105)&lt;0,0,$E$5-AX105),"n/a")+D105)</f>
        <v>#NAME?</v>
      </c>
      <c s="88" r="D105"/>
      <c t="str" s="89" r="E105">
        <f>AN105+AZ105</f>
        <v>#NAME?</v>
      </c>
      <c t="str" s="89" r="F105">
        <f>AO105+BA105</f>
        <v>#NAME?</v>
      </c>
      <c t="str" s="89" r="G105">
        <f>AP105+BB105</f>
        <v>#NAME?</v>
      </c>
      <c t="str" s="89" r="H105">
        <f>AQ105+BC105</f>
        <v>#NAME?</v>
      </c>
      <c t="str" s="89" r="I105">
        <f>AR105+BD105</f>
        <v>#NAME?</v>
      </c>
      <c t="str" s="89" r="J105">
        <f>AS105+BE105</f>
        <v>#NAME?</v>
      </c>
      <c t="str" s="89" r="K105">
        <f>AT105+BF105</f>
        <v>#NAME?</v>
      </c>
      <c t="str" s="89" r="L105">
        <f>AU105+BG105</f>
        <v>#NAME?</v>
      </c>
      <c t="str" s="89" r="M105">
        <f>AV105+BH105</f>
        <v>#NAME?</v>
      </c>
      <c t="str" s="89" r="N105">
        <f>AW105+BI105</f>
        <v>#NAME?</v>
      </c>
      <c s="90" r="O105"/>
      <c t="str" s="89" r="P105">
        <f>SUM(Q105:Z105)</f>
        <v>#NAME?</v>
      </c>
      <c t="str" s="89" r="Q105">
        <f>IF(E$8=0,0,ROUND(Q104-(E105-AB105),2))</f>
        <v>#NAME?</v>
      </c>
      <c t="str" s="89" r="R105">
        <f>IF(F$8=0,0,ROUND(R104-(F105-AC105),2))</f>
        <v>#NAME?</v>
      </c>
      <c t="str" s="89" r="S105">
        <f>IF(G$8=0,0,ROUND(S104-(G105-AD105),2))</f>
        <v>#NAME?</v>
      </c>
      <c t="str" s="89" r="T105">
        <f>IF(H$8=0,0,ROUND(T104-(H105-AE105),2))</f>
        <v>#NAME?</v>
      </c>
      <c t="str" s="89" r="U105">
        <f>IF(I$8=0,0,ROUND(U104-(I105-AF105),2))</f>
        <v>#NAME?</v>
      </c>
      <c t="str" s="89" r="V105">
        <f>IF(J$8=0,0,ROUND(V104-(J105-AG105),2))</f>
        <v> -  </v>
      </c>
      <c t="str" s="89" r="W105">
        <f>IF(K$8=0,0,ROUND(W104-(K105-AH105),2))</f>
        <v> -  </v>
      </c>
      <c t="str" s="89" r="X105">
        <f>IF(L$8=0,0,ROUND(X104-(L105-AI105),2))</f>
        <v> -  </v>
      </c>
      <c t="str" s="89" r="Y105">
        <f>IF(M$8=0,0,ROUND(Y104-(M105-AJ105),2))</f>
        <v> -  </v>
      </c>
      <c t="str" s="89" r="Z105">
        <f>IF(N$8=0,0,ROUND(Z104-(N105-AK105),2))</f>
        <v> -  </v>
      </c>
      <c s="92" r="AA105"/>
      <c t="str" s="89" r="AB105">
        <f>ROUND(Q104*E$9/12,2)</f>
        <v>#NAME?</v>
      </c>
      <c t="str" s="89" r="AC105">
        <f>ROUND(R104*F$9/12,2)</f>
        <v>#NAME?</v>
      </c>
      <c t="str" s="89" r="AD105">
        <f>ROUND(S104*G$9/12,2)</f>
        <v>#NAME?</v>
      </c>
      <c t="str" s="89" r="AE105">
        <f>ROUND(T104*H$9/12,2)</f>
        <v>#NAME?</v>
      </c>
      <c t="str" s="89" r="AF105">
        <f>ROUND(U104*I$9/12,2)</f>
        <v>#NAME?</v>
      </c>
      <c t="str" s="89" r="AG105">
        <f>ROUND(V104*J$9/12,2)</f>
        <v> -  </v>
      </c>
      <c t="str" s="89" r="AH105">
        <f>ROUND(W104*K$9/12,2)</f>
        <v> -  </v>
      </c>
      <c t="str" s="89" r="AI105">
        <f>ROUND(X104*L$9/12,2)</f>
        <v> -  </v>
      </c>
      <c t="str" s="89" r="AJ105">
        <f>ROUND(Y104*M$9/12,2)</f>
        <v> -  </v>
      </c>
      <c t="str" s="89" r="AK105">
        <f>ROUND(Z104*N$9/12,2)</f>
        <v> -  </v>
      </c>
      <c t="str" s="89" r="AL105">
        <f>SUM(AB105:AK105)</f>
        <v>#NAME?</v>
      </c>
      <c s="93" r="AM105"/>
      <c t="str" s="89" r="AN105">
        <f>IF(Q104&gt;0,IF((Q104+AB105)&lt;E$10,Q104+AB105,E$10),0)</f>
        <v>#NAME?</v>
      </c>
      <c t="str" s="89" r="AO105">
        <f>IF(R104&gt;0,IF((R104+AC105)&lt;F$10,R104+AC105,F$10),0)</f>
        <v>#NAME?</v>
      </c>
      <c t="str" s="89" r="AP105">
        <f>IF(S104&gt;0,IF((S104+AD105)&lt;G$10,S104+AD105,G$10),0)</f>
        <v>#NAME?</v>
      </c>
      <c t="str" s="89" r="AQ105">
        <f>IF(T104&gt;0,IF((T104+AE105)&lt;H$10,T104+AE105,H$10),0)</f>
        <v>#NAME?</v>
      </c>
      <c t="str" s="89" r="AR105">
        <f>IF(U104&gt;0,IF((U104+AF105)&lt;I$10,U104+AF105,I$10),0)</f>
        <v>#NAME?</v>
      </c>
      <c t="str" s="89" r="AS105">
        <f>IF(V104&gt;0,IF((V104+AG105)&lt;J$10,V104+AG105,J$10),0)</f>
        <v> -  </v>
      </c>
      <c t="str" s="89" r="AT105">
        <f>IF(W104&gt;0,IF((W104+AH105)&lt;K$10,W104+AH105,K$10),0)</f>
        <v> -  </v>
      </c>
      <c t="str" s="89" r="AU105">
        <f>IF(X104&gt;0,IF((X104+AI105)&lt;L$10,X104+AI105,L$10),0)</f>
        <v> -  </v>
      </c>
      <c t="str" s="89" r="AV105">
        <f>IF(Y104&gt;0,IF((Y104+AJ105)&lt;M$10,Y104+AJ105,M$10),0)</f>
        <v> -  </v>
      </c>
      <c t="str" s="89" r="AW105">
        <f>IF(Z104&gt;0,IF((Z104+AK105)&lt;N$10,Z104+AK105,N$10),0)</f>
        <v> -  </v>
      </c>
      <c t="str" s="89" r="AX105">
        <f>SUM(AN105:AW105)</f>
        <v>#NAME?</v>
      </c>
      <c s="89" r="AY105"/>
      <c t="str" s="91" r="AZ105">
        <f>IF(NOT(snowball),0,IF(Q104&lt;=0,0,IF(AN105+$C105&gt;Q104+AB105,Q104+AB105-AN105,$C105)))</f>
        <v>#NAME?</v>
      </c>
      <c t="str" s="89" r="BA105">
        <f>IF(NOT(snowball),0,IF(R104&lt;=0,0,IF($C105&lt;=SUM($AZ105:AZ105),0,IF(AO105+$C105-SUM($AZ105:AZ105)&gt;R104+AC105,R104+AC105-AO105,$C105-SUM($AZ105:AZ105)))))</f>
        <v>#NAME?</v>
      </c>
      <c t="str" s="89" r="BB105">
        <f>IF(NOT(snowball),0,IF(S104&lt;=0,0,IF($C105&lt;=SUM($AZ105:BA105),0,IF(AP105+$C105-SUM($AZ105:BA105)&gt;S104+AD105,S104+AD105-AP105,$C105-SUM($AZ105:BA105)))))</f>
        <v>#NAME?</v>
      </c>
      <c t="str" s="89" r="BC105">
        <f>IF(NOT(snowball),0,IF(T104&lt;=0,0,IF($C105&lt;=SUM($AZ105:BB105),0,IF(AQ105+$C105-SUM($AZ105:BB105)&gt;T104+AE105,T104+AE105-AQ105,$C105-SUM($AZ105:BB105)))))</f>
        <v>#NAME?</v>
      </c>
      <c t="str" s="89" r="BD105">
        <f>IF(NOT(snowball),0,IF(U104&lt;=0,0,IF($C105&lt;=SUM($AZ105:BC105),0,IF(AR105+$C105-SUM($AZ105:BC105)&gt;U104+AF105,U104+AF105-AR105,$C105-SUM($AZ105:BC105)))))</f>
        <v>#NAME?</v>
      </c>
      <c t="str" s="89" r="BE105">
        <f>IF(NOT(snowball),0,IF(V104&lt;=0,0,IF($C105&lt;=SUM($AZ105:BD105),0,IF(AS105+$C105-SUM($AZ105:BD105)&gt;V104+AG105,V104+AG105-AS105,$C105-SUM($AZ105:BD105)))))</f>
        <v>#NAME?</v>
      </c>
      <c t="str" s="89" r="BF105">
        <f>IF(NOT(snowball),0,IF(W104&lt;=0,0,IF($C105&lt;=SUM($AZ105:BE105),0,IF(AT105+$C105-SUM($AZ105:BE105)&gt;W104+AH105,W104+AH105-AT105,$C105-SUM($AZ105:BE105)))))</f>
        <v>#NAME?</v>
      </c>
      <c t="str" s="89" r="BG105">
        <f>IF(NOT(snowball),0,IF(X104&lt;=0,0,IF($C105&lt;=SUM($AZ105:BF105),0,IF(AU105+$C105-SUM($AZ105:BF105)&gt;X104+AI105,X104+AI105-AU105,$C105-SUM($AZ105:BF105)))))</f>
        <v>#NAME?</v>
      </c>
      <c t="str" s="89" r="BH105">
        <f>IF(NOT(snowball),0,IF(Y104&lt;=0,0,IF($C105&lt;=SUM($AZ105:BG105),0,IF(AV105+$C105-SUM($AZ105:BG105)&gt;Y104+AJ105,Y104+AJ105-AV105,$C105-SUM($AZ105:BG105)))))</f>
        <v>#NAME?</v>
      </c>
      <c t="str" s="89" r="BI105">
        <f>IF(NOT(snowball),0,IF(Z104&lt;=0,0,IF($C105&lt;=SUM($AZ105:BH105),0,IF(AW105+$C105-SUM($AZ105:BH105)&gt;Z104+AK105,Z104+AK105-AW105,$C105-SUM($AZ105:BH105)))))</f>
        <v>#NAME?</v>
      </c>
    </row>
    <row customHeight="1" r="106" ht="10.5">
      <c t="str" s="85" r="A106">
        <f>IF(SUM(Q105:Z105)&lt;=0,"",A105+1)</f>
        <v>#NAME?</v>
      </c>
      <c t="str" s="86" r="B106">
        <f>IF(A106="",NA(),DATE(YEAR(B105),MONTH(B105)+1,1))</f>
        <v>#NAME?</v>
      </c>
      <c t="str" s="87" r="C106">
        <f>IF(A106="","",IF(snowball,IF(($E$5-AX106)&lt;0,0,$E$5-AX106),"n/a")+D106)</f>
        <v>#NAME?</v>
      </c>
      <c s="88" r="D106"/>
      <c t="str" s="89" r="E106">
        <f>AN106+AZ106</f>
        <v>#NAME?</v>
      </c>
      <c t="str" s="89" r="F106">
        <f>AO106+BA106</f>
        <v>#NAME?</v>
      </c>
      <c t="str" s="89" r="G106">
        <f>AP106+BB106</f>
        <v>#NAME?</v>
      </c>
      <c t="str" s="89" r="H106">
        <f>AQ106+BC106</f>
        <v>#NAME?</v>
      </c>
      <c t="str" s="89" r="I106">
        <f>AR106+BD106</f>
        <v>#NAME?</v>
      </c>
      <c t="str" s="89" r="J106">
        <f>AS106+BE106</f>
        <v>#NAME?</v>
      </c>
      <c t="str" s="89" r="K106">
        <f>AT106+BF106</f>
        <v>#NAME?</v>
      </c>
      <c t="str" s="89" r="L106">
        <f>AU106+BG106</f>
        <v>#NAME?</v>
      </c>
      <c t="str" s="89" r="M106">
        <f>AV106+BH106</f>
        <v>#NAME?</v>
      </c>
      <c t="str" s="89" r="N106">
        <f>AW106+BI106</f>
        <v>#NAME?</v>
      </c>
      <c s="90" r="O106"/>
      <c t="str" s="89" r="P106">
        <f>SUM(Q106:Z106)</f>
        <v>#NAME?</v>
      </c>
      <c t="str" s="89" r="Q106">
        <f>IF(E$8=0,0,ROUND(Q105-(E106-AB106),2))</f>
        <v>#NAME?</v>
      </c>
      <c t="str" s="89" r="R106">
        <f>IF(F$8=0,0,ROUND(R105-(F106-AC106),2))</f>
        <v>#NAME?</v>
      </c>
      <c t="str" s="89" r="S106">
        <f>IF(G$8=0,0,ROUND(S105-(G106-AD106),2))</f>
        <v>#NAME?</v>
      </c>
      <c t="str" s="89" r="T106">
        <f>IF(H$8=0,0,ROUND(T105-(H106-AE106),2))</f>
        <v>#NAME?</v>
      </c>
      <c t="str" s="89" r="U106">
        <f>IF(I$8=0,0,ROUND(U105-(I106-AF106),2))</f>
        <v>#NAME?</v>
      </c>
      <c t="str" s="89" r="V106">
        <f>IF(J$8=0,0,ROUND(V105-(J106-AG106),2))</f>
        <v> -  </v>
      </c>
      <c t="str" s="89" r="W106">
        <f>IF(K$8=0,0,ROUND(W105-(K106-AH106),2))</f>
        <v> -  </v>
      </c>
      <c t="str" s="89" r="X106">
        <f>IF(L$8=0,0,ROUND(X105-(L106-AI106),2))</f>
        <v> -  </v>
      </c>
      <c t="str" s="89" r="Y106">
        <f>IF(M$8=0,0,ROUND(Y105-(M106-AJ106),2))</f>
        <v> -  </v>
      </c>
      <c t="str" s="89" r="Z106">
        <f>IF(N$8=0,0,ROUND(Z105-(N106-AK106),2))</f>
        <v> -  </v>
      </c>
      <c s="92" r="AA106"/>
      <c t="str" s="89" r="AB106">
        <f>ROUND(Q105*E$9/12,2)</f>
        <v>#NAME?</v>
      </c>
      <c t="str" s="89" r="AC106">
        <f>ROUND(R105*F$9/12,2)</f>
        <v>#NAME?</v>
      </c>
      <c t="str" s="89" r="AD106">
        <f>ROUND(S105*G$9/12,2)</f>
        <v>#NAME?</v>
      </c>
      <c t="str" s="89" r="AE106">
        <f>ROUND(T105*H$9/12,2)</f>
        <v>#NAME?</v>
      </c>
      <c t="str" s="89" r="AF106">
        <f>ROUND(U105*I$9/12,2)</f>
        <v>#NAME?</v>
      </c>
      <c t="str" s="89" r="AG106">
        <f>ROUND(V105*J$9/12,2)</f>
        <v> -  </v>
      </c>
      <c t="str" s="89" r="AH106">
        <f>ROUND(W105*K$9/12,2)</f>
        <v> -  </v>
      </c>
      <c t="str" s="89" r="AI106">
        <f>ROUND(X105*L$9/12,2)</f>
        <v> -  </v>
      </c>
      <c t="str" s="89" r="AJ106">
        <f>ROUND(Y105*M$9/12,2)</f>
        <v> -  </v>
      </c>
      <c t="str" s="89" r="AK106">
        <f>ROUND(Z105*N$9/12,2)</f>
        <v> -  </v>
      </c>
      <c t="str" s="89" r="AL106">
        <f>SUM(AB106:AK106)</f>
        <v>#NAME?</v>
      </c>
      <c s="93" r="AM106"/>
      <c t="str" s="89" r="AN106">
        <f>IF(Q105&gt;0,IF((Q105+AB106)&lt;E$10,Q105+AB106,E$10),0)</f>
        <v>#NAME?</v>
      </c>
      <c t="str" s="89" r="AO106">
        <f>IF(R105&gt;0,IF((R105+AC106)&lt;F$10,R105+AC106,F$10),0)</f>
        <v>#NAME?</v>
      </c>
      <c t="str" s="89" r="AP106">
        <f>IF(S105&gt;0,IF((S105+AD106)&lt;G$10,S105+AD106,G$10),0)</f>
        <v>#NAME?</v>
      </c>
      <c t="str" s="89" r="AQ106">
        <f>IF(T105&gt;0,IF((T105+AE106)&lt;H$10,T105+AE106,H$10),0)</f>
        <v>#NAME?</v>
      </c>
      <c t="str" s="89" r="AR106">
        <f>IF(U105&gt;0,IF((U105+AF106)&lt;I$10,U105+AF106,I$10),0)</f>
        <v>#NAME?</v>
      </c>
      <c t="str" s="89" r="AS106">
        <f>IF(V105&gt;0,IF((V105+AG106)&lt;J$10,V105+AG106,J$10),0)</f>
        <v> -  </v>
      </c>
      <c t="str" s="89" r="AT106">
        <f>IF(W105&gt;0,IF((W105+AH106)&lt;K$10,W105+AH106,K$10),0)</f>
        <v> -  </v>
      </c>
      <c t="str" s="89" r="AU106">
        <f>IF(X105&gt;0,IF((X105+AI106)&lt;L$10,X105+AI106,L$10),0)</f>
        <v> -  </v>
      </c>
      <c t="str" s="89" r="AV106">
        <f>IF(Y105&gt;0,IF((Y105+AJ106)&lt;M$10,Y105+AJ106,M$10),0)</f>
        <v> -  </v>
      </c>
      <c t="str" s="89" r="AW106">
        <f>IF(Z105&gt;0,IF((Z105+AK106)&lt;N$10,Z105+AK106,N$10),0)</f>
        <v> -  </v>
      </c>
      <c t="str" s="89" r="AX106">
        <f>SUM(AN106:AW106)</f>
        <v>#NAME?</v>
      </c>
      <c s="89" r="AY106"/>
      <c t="str" s="91" r="AZ106">
        <f>IF(NOT(snowball),0,IF(Q105&lt;=0,0,IF(AN106+$C106&gt;Q105+AB106,Q105+AB106-AN106,$C106)))</f>
        <v>#NAME?</v>
      </c>
      <c t="str" s="89" r="BA106">
        <f>IF(NOT(snowball),0,IF(R105&lt;=0,0,IF($C106&lt;=SUM($AZ106:AZ106),0,IF(AO106+$C106-SUM($AZ106:AZ106)&gt;R105+AC106,R105+AC106-AO106,$C106-SUM($AZ106:AZ106)))))</f>
        <v>#NAME?</v>
      </c>
      <c t="str" s="89" r="BB106">
        <f>IF(NOT(snowball),0,IF(S105&lt;=0,0,IF($C106&lt;=SUM($AZ106:BA106),0,IF(AP106+$C106-SUM($AZ106:BA106)&gt;S105+AD106,S105+AD106-AP106,$C106-SUM($AZ106:BA106)))))</f>
        <v>#NAME?</v>
      </c>
      <c t="str" s="89" r="BC106">
        <f>IF(NOT(snowball),0,IF(T105&lt;=0,0,IF($C106&lt;=SUM($AZ106:BB106),0,IF(AQ106+$C106-SUM($AZ106:BB106)&gt;T105+AE106,T105+AE106-AQ106,$C106-SUM($AZ106:BB106)))))</f>
        <v>#NAME?</v>
      </c>
      <c t="str" s="89" r="BD106">
        <f>IF(NOT(snowball),0,IF(U105&lt;=0,0,IF($C106&lt;=SUM($AZ106:BC106),0,IF(AR106+$C106-SUM($AZ106:BC106)&gt;U105+AF106,U105+AF106-AR106,$C106-SUM($AZ106:BC106)))))</f>
        <v>#NAME?</v>
      </c>
      <c t="str" s="89" r="BE106">
        <f>IF(NOT(snowball),0,IF(V105&lt;=0,0,IF($C106&lt;=SUM($AZ106:BD106),0,IF(AS106+$C106-SUM($AZ106:BD106)&gt;V105+AG106,V105+AG106-AS106,$C106-SUM($AZ106:BD106)))))</f>
        <v>#NAME?</v>
      </c>
      <c t="str" s="89" r="BF106">
        <f>IF(NOT(snowball),0,IF(W105&lt;=0,0,IF($C106&lt;=SUM($AZ106:BE106),0,IF(AT106+$C106-SUM($AZ106:BE106)&gt;W105+AH106,W105+AH106-AT106,$C106-SUM($AZ106:BE106)))))</f>
        <v>#NAME?</v>
      </c>
      <c t="str" s="89" r="BG106">
        <f>IF(NOT(snowball),0,IF(X105&lt;=0,0,IF($C106&lt;=SUM($AZ106:BF106),0,IF(AU106+$C106-SUM($AZ106:BF106)&gt;X105+AI106,X105+AI106-AU106,$C106-SUM($AZ106:BF106)))))</f>
        <v>#NAME?</v>
      </c>
      <c t="str" s="89" r="BH106">
        <f>IF(NOT(snowball),0,IF(Y105&lt;=0,0,IF($C106&lt;=SUM($AZ106:BG106),0,IF(AV106+$C106-SUM($AZ106:BG106)&gt;Y105+AJ106,Y105+AJ106-AV106,$C106-SUM($AZ106:BG106)))))</f>
        <v>#NAME?</v>
      </c>
      <c t="str" s="89" r="BI106">
        <f>IF(NOT(snowball),0,IF(Z105&lt;=0,0,IF($C106&lt;=SUM($AZ106:BH106),0,IF(AW106+$C106-SUM($AZ106:BH106)&gt;Z105+AK106,Z105+AK106-AW106,$C106-SUM($AZ106:BH106)))))</f>
        <v>#NAME?</v>
      </c>
    </row>
    <row customHeight="1" r="107" ht="10.5">
      <c t="str" s="85" r="A107">
        <f>IF(SUM(Q106:Z106)&lt;=0,"",A106+1)</f>
        <v>#NAME?</v>
      </c>
      <c t="str" s="86" r="B107">
        <f>IF(A107="",NA(),DATE(YEAR(B106),MONTH(B106)+1,1))</f>
        <v>#NAME?</v>
      </c>
      <c t="str" s="87" r="C107">
        <f>IF(A107="","",IF(snowball,IF(($E$5-AX107)&lt;0,0,$E$5-AX107),"n/a")+D107)</f>
        <v>#NAME?</v>
      </c>
      <c s="88" r="D107"/>
      <c t="str" s="89" r="E107">
        <f>AN107+AZ107</f>
        <v>#NAME?</v>
      </c>
      <c t="str" s="89" r="F107">
        <f>AO107+BA107</f>
        <v>#NAME?</v>
      </c>
      <c t="str" s="89" r="G107">
        <f>AP107+BB107</f>
        <v>#NAME?</v>
      </c>
      <c t="str" s="89" r="H107">
        <f>AQ107+BC107</f>
        <v>#NAME?</v>
      </c>
      <c t="str" s="89" r="I107">
        <f>AR107+BD107</f>
        <v>#NAME?</v>
      </c>
      <c t="str" s="89" r="J107">
        <f>AS107+BE107</f>
        <v>#NAME?</v>
      </c>
      <c t="str" s="89" r="K107">
        <f>AT107+BF107</f>
        <v>#NAME?</v>
      </c>
      <c t="str" s="89" r="L107">
        <f>AU107+BG107</f>
        <v>#NAME?</v>
      </c>
      <c t="str" s="89" r="M107">
        <f>AV107+BH107</f>
        <v>#NAME?</v>
      </c>
      <c t="str" s="89" r="N107">
        <f>AW107+BI107</f>
        <v>#NAME?</v>
      </c>
      <c s="90" r="O107"/>
      <c t="str" s="89" r="P107">
        <f>SUM(Q107:Z107)</f>
        <v>#NAME?</v>
      </c>
      <c t="str" s="89" r="Q107">
        <f>IF(E$8=0,0,ROUND(Q106-(E107-AB107),2))</f>
        <v>#NAME?</v>
      </c>
      <c t="str" s="89" r="R107">
        <f>IF(F$8=0,0,ROUND(R106-(F107-AC107),2))</f>
        <v>#NAME?</v>
      </c>
      <c t="str" s="89" r="S107">
        <f>IF(G$8=0,0,ROUND(S106-(G107-AD107),2))</f>
        <v>#NAME?</v>
      </c>
      <c t="str" s="89" r="T107">
        <f>IF(H$8=0,0,ROUND(T106-(H107-AE107),2))</f>
        <v>#NAME?</v>
      </c>
      <c t="str" s="89" r="U107">
        <f>IF(I$8=0,0,ROUND(U106-(I107-AF107),2))</f>
        <v>#NAME?</v>
      </c>
      <c t="str" s="89" r="V107">
        <f>IF(J$8=0,0,ROUND(V106-(J107-AG107),2))</f>
        <v> -  </v>
      </c>
      <c t="str" s="89" r="W107">
        <f>IF(K$8=0,0,ROUND(W106-(K107-AH107),2))</f>
        <v> -  </v>
      </c>
      <c t="str" s="89" r="X107">
        <f>IF(L$8=0,0,ROUND(X106-(L107-AI107),2))</f>
        <v> -  </v>
      </c>
      <c t="str" s="89" r="Y107">
        <f>IF(M$8=0,0,ROUND(Y106-(M107-AJ107),2))</f>
        <v> -  </v>
      </c>
      <c t="str" s="89" r="Z107">
        <f>IF(N$8=0,0,ROUND(Z106-(N107-AK107),2))</f>
        <v> -  </v>
      </c>
      <c s="92" r="AA107"/>
      <c t="str" s="89" r="AB107">
        <f>ROUND(Q106*E$9/12,2)</f>
        <v>#NAME?</v>
      </c>
      <c t="str" s="89" r="AC107">
        <f>ROUND(R106*F$9/12,2)</f>
        <v>#NAME?</v>
      </c>
      <c t="str" s="89" r="AD107">
        <f>ROUND(S106*G$9/12,2)</f>
        <v>#NAME?</v>
      </c>
      <c t="str" s="89" r="AE107">
        <f>ROUND(T106*H$9/12,2)</f>
        <v>#NAME?</v>
      </c>
      <c t="str" s="89" r="AF107">
        <f>ROUND(U106*I$9/12,2)</f>
        <v>#NAME?</v>
      </c>
      <c t="str" s="89" r="AG107">
        <f>ROUND(V106*J$9/12,2)</f>
        <v> -  </v>
      </c>
      <c t="str" s="89" r="AH107">
        <f>ROUND(W106*K$9/12,2)</f>
        <v> -  </v>
      </c>
      <c t="str" s="89" r="AI107">
        <f>ROUND(X106*L$9/12,2)</f>
        <v> -  </v>
      </c>
      <c t="str" s="89" r="AJ107">
        <f>ROUND(Y106*M$9/12,2)</f>
        <v> -  </v>
      </c>
      <c t="str" s="89" r="AK107">
        <f>ROUND(Z106*N$9/12,2)</f>
        <v> -  </v>
      </c>
      <c t="str" s="89" r="AL107">
        <f>SUM(AB107:AK107)</f>
        <v>#NAME?</v>
      </c>
      <c s="93" r="AM107"/>
      <c t="str" s="89" r="AN107">
        <f>IF(Q106&gt;0,IF((Q106+AB107)&lt;E$10,Q106+AB107,E$10),0)</f>
        <v>#NAME?</v>
      </c>
      <c t="str" s="89" r="AO107">
        <f>IF(R106&gt;0,IF((R106+AC107)&lt;F$10,R106+AC107,F$10),0)</f>
        <v>#NAME?</v>
      </c>
      <c t="str" s="89" r="AP107">
        <f>IF(S106&gt;0,IF((S106+AD107)&lt;G$10,S106+AD107,G$10),0)</f>
        <v>#NAME?</v>
      </c>
      <c t="str" s="89" r="AQ107">
        <f>IF(T106&gt;0,IF((T106+AE107)&lt;H$10,T106+AE107,H$10),0)</f>
        <v>#NAME?</v>
      </c>
      <c t="str" s="89" r="AR107">
        <f>IF(U106&gt;0,IF((U106+AF107)&lt;I$10,U106+AF107,I$10),0)</f>
        <v>#NAME?</v>
      </c>
      <c t="str" s="89" r="AS107">
        <f>IF(V106&gt;0,IF((V106+AG107)&lt;J$10,V106+AG107,J$10),0)</f>
        <v> -  </v>
      </c>
      <c t="str" s="89" r="AT107">
        <f>IF(W106&gt;0,IF((W106+AH107)&lt;K$10,W106+AH107,K$10),0)</f>
        <v> -  </v>
      </c>
      <c t="str" s="89" r="AU107">
        <f>IF(X106&gt;0,IF((X106+AI107)&lt;L$10,X106+AI107,L$10),0)</f>
        <v> -  </v>
      </c>
      <c t="str" s="89" r="AV107">
        <f>IF(Y106&gt;0,IF((Y106+AJ107)&lt;M$10,Y106+AJ107,M$10),0)</f>
        <v> -  </v>
      </c>
      <c t="str" s="89" r="AW107">
        <f>IF(Z106&gt;0,IF((Z106+AK107)&lt;N$10,Z106+AK107,N$10),0)</f>
        <v> -  </v>
      </c>
      <c t="str" s="89" r="AX107">
        <f>SUM(AN107:AW107)</f>
        <v>#NAME?</v>
      </c>
      <c s="89" r="AY107"/>
      <c t="str" s="91" r="AZ107">
        <f>IF(NOT(snowball),0,IF(Q106&lt;=0,0,IF(AN107+$C107&gt;Q106+AB107,Q106+AB107-AN107,$C107)))</f>
        <v>#NAME?</v>
      </c>
      <c t="str" s="89" r="BA107">
        <f>IF(NOT(snowball),0,IF(R106&lt;=0,0,IF($C107&lt;=SUM($AZ107:AZ107),0,IF(AO107+$C107-SUM($AZ107:AZ107)&gt;R106+AC107,R106+AC107-AO107,$C107-SUM($AZ107:AZ107)))))</f>
        <v>#NAME?</v>
      </c>
      <c t="str" s="89" r="BB107">
        <f>IF(NOT(snowball),0,IF(S106&lt;=0,0,IF($C107&lt;=SUM($AZ107:BA107),0,IF(AP107+$C107-SUM($AZ107:BA107)&gt;S106+AD107,S106+AD107-AP107,$C107-SUM($AZ107:BA107)))))</f>
        <v>#NAME?</v>
      </c>
      <c t="str" s="89" r="BC107">
        <f>IF(NOT(snowball),0,IF(T106&lt;=0,0,IF($C107&lt;=SUM($AZ107:BB107),0,IF(AQ107+$C107-SUM($AZ107:BB107)&gt;T106+AE107,T106+AE107-AQ107,$C107-SUM($AZ107:BB107)))))</f>
        <v>#NAME?</v>
      </c>
      <c t="str" s="89" r="BD107">
        <f>IF(NOT(snowball),0,IF(U106&lt;=0,0,IF($C107&lt;=SUM($AZ107:BC107),0,IF(AR107+$C107-SUM($AZ107:BC107)&gt;U106+AF107,U106+AF107-AR107,$C107-SUM($AZ107:BC107)))))</f>
        <v>#NAME?</v>
      </c>
      <c t="str" s="89" r="BE107">
        <f>IF(NOT(snowball),0,IF(V106&lt;=0,0,IF($C107&lt;=SUM($AZ107:BD107),0,IF(AS107+$C107-SUM($AZ107:BD107)&gt;V106+AG107,V106+AG107-AS107,$C107-SUM($AZ107:BD107)))))</f>
        <v>#NAME?</v>
      </c>
      <c t="str" s="89" r="BF107">
        <f>IF(NOT(snowball),0,IF(W106&lt;=0,0,IF($C107&lt;=SUM($AZ107:BE107),0,IF(AT107+$C107-SUM($AZ107:BE107)&gt;W106+AH107,W106+AH107-AT107,$C107-SUM($AZ107:BE107)))))</f>
        <v>#NAME?</v>
      </c>
      <c t="str" s="89" r="BG107">
        <f>IF(NOT(snowball),0,IF(X106&lt;=0,0,IF($C107&lt;=SUM($AZ107:BF107),0,IF(AU107+$C107-SUM($AZ107:BF107)&gt;X106+AI107,X106+AI107-AU107,$C107-SUM($AZ107:BF107)))))</f>
        <v>#NAME?</v>
      </c>
      <c t="str" s="89" r="BH107">
        <f>IF(NOT(snowball),0,IF(Y106&lt;=0,0,IF($C107&lt;=SUM($AZ107:BG107),0,IF(AV107+$C107-SUM($AZ107:BG107)&gt;Y106+AJ107,Y106+AJ107-AV107,$C107-SUM($AZ107:BG107)))))</f>
        <v>#NAME?</v>
      </c>
      <c t="str" s="89" r="BI107">
        <f>IF(NOT(snowball),0,IF(Z106&lt;=0,0,IF($C107&lt;=SUM($AZ107:BH107),0,IF(AW107+$C107-SUM($AZ107:BH107)&gt;Z106+AK107,Z106+AK107-AW107,$C107-SUM($AZ107:BH107)))))</f>
        <v>#NAME?</v>
      </c>
    </row>
    <row customHeight="1" r="108" ht="10.5">
      <c t="str" s="85" r="A108">
        <f>IF(SUM(Q107:Z107)&lt;=0,"",A107+1)</f>
        <v>#NAME?</v>
      </c>
      <c t="str" s="86" r="B108">
        <f>IF(A108="",NA(),DATE(YEAR(B107),MONTH(B107)+1,1))</f>
        <v>#NAME?</v>
      </c>
      <c t="str" s="87" r="C108">
        <f>IF(A108="","",IF(snowball,IF(($E$5-AX108)&lt;0,0,$E$5-AX108),"n/a")+D108)</f>
        <v>#NAME?</v>
      </c>
      <c s="88" r="D108"/>
      <c t="str" s="89" r="E108">
        <f>AN108+AZ108</f>
        <v>#NAME?</v>
      </c>
      <c t="str" s="89" r="F108">
        <f>AO108+BA108</f>
        <v>#NAME?</v>
      </c>
      <c t="str" s="89" r="G108">
        <f>AP108+BB108</f>
        <v>#NAME?</v>
      </c>
      <c t="str" s="89" r="H108">
        <f>AQ108+BC108</f>
        <v>#NAME?</v>
      </c>
      <c t="str" s="89" r="I108">
        <f>AR108+BD108</f>
        <v>#NAME?</v>
      </c>
      <c t="str" s="89" r="J108">
        <f>AS108+BE108</f>
        <v>#NAME?</v>
      </c>
      <c t="str" s="89" r="K108">
        <f>AT108+BF108</f>
        <v>#NAME?</v>
      </c>
      <c t="str" s="89" r="L108">
        <f>AU108+BG108</f>
        <v>#NAME?</v>
      </c>
      <c t="str" s="89" r="M108">
        <f>AV108+BH108</f>
        <v>#NAME?</v>
      </c>
      <c t="str" s="89" r="N108">
        <f>AW108+BI108</f>
        <v>#NAME?</v>
      </c>
      <c s="90" r="O108"/>
      <c t="str" s="89" r="P108">
        <f>SUM(Q108:Z108)</f>
        <v>#NAME?</v>
      </c>
      <c t="str" s="89" r="Q108">
        <f>IF(E$8=0,0,ROUND(Q107-(E108-AB108),2))</f>
        <v>#NAME?</v>
      </c>
      <c t="str" s="89" r="R108">
        <f>IF(F$8=0,0,ROUND(R107-(F108-AC108),2))</f>
        <v>#NAME?</v>
      </c>
      <c t="str" s="89" r="S108">
        <f>IF(G$8=0,0,ROUND(S107-(G108-AD108),2))</f>
        <v>#NAME?</v>
      </c>
      <c t="str" s="89" r="T108">
        <f>IF(H$8=0,0,ROUND(T107-(H108-AE108),2))</f>
        <v>#NAME?</v>
      </c>
      <c t="str" s="89" r="U108">
        <f>IF(I$8=0,0,ROUND(U107-(I108-AF108),2))</f>
        <v>#NAME?</v>
      </c>
      <c t="str" s="89" r="V108">
        <f>IF(J$8=0,0,ROUND(V107-(J108-AG108),2))</f>
        <v> -  </v>
      </c>
      <c t="str" s="89" r="W108">
        <f>IF(K$8=0,0,ROUND(W107-(K108-AH108),2))</f>
        <v> -  </v>
      </c>
      <c t="str" s="89" r="X108">
        <f>IF(L$8=0,0,ROUND(X107-(L108-AI108),2))</f>
        <v> -  </v>
      </c>
      <c t="str" s="89" r="Y108">
        <f>IF(M$8=0,0,ROUND(Y107-(M108-AJ108),2))</f>
        <v> -  </v>
      </c>
      <c t="str" s="89" r="Z108">
        <f>IF(N$8=0,0,ROUND(Z107-(N108-AK108),2))</f>
        <v> -  </v>
      </c>
      <c s="92" r="AA108"/>
      <c t="str" s="89" r="AB108">
        <f>ROUND(Q107*E$9/12,2)</f>
        <v>#NAME?</v>
      </c>
      <c t="str" s="89" r="AC108">
        <f>ROUND(R107*F$9/12,2)</f>
        <v>#NAME?</v>
      </c>
      <c t="str" s="89" r="AD108">
        <f>ROUND(S107*G$9/12,2)</f>
        <v>#NAME?</v>
      </c>
      <c t="str" s="89" r="AE108">
        <f>ROUND(T107*H$9/12,2)</f>
        <v>#NAME?</v>
      </c>
      <c t="str" s="89" r="AF108">
        <f>ROUND(U107*I$9/12,2)</f>
        <v>#NAME?</v>
      </c>
      <c t="str" s="89" r="AG108">
        <f>ROUND(V107*J$9/12,2)</f>
        <v> -  </v>
      </c>
      <c t="str" s="89" r="AH108">
        <f>ROUND(W107*K$9/12,2)</f>
        <v> -  </v>
      </c>
      <c t="str" s="89" r="AI108">
        <f>ROUND(X107*L$9/12,2)</f>
        <v> -  </v>
      </c>
      <c t="str" s="89" r="AJ108">
        <f>ROUND(Y107*M$9/12,2)</f>
        <v> -  </v>
      </c>
      <c t="str" s="89" r="AK108">
        <f>ROUND(Z107*N$9/12,2)</f>
        <v> -  </v>
      </c>
      <c t="str" s="89" r="AL108">
        <f>SUM(AB108:AK108)</f>
        <v>#NAME?</v>
      </c>
      <c s="93" r="AM108"/>
      <c t="str" s="89" r="AN108">
        <f>IF(Q107&gt;0,IF((Q107+AB108)&lt;E$10,Q107+AB108,E$10),0)</f>
        <v>#NAME?</v>
      </c>
      <c t="str" s="89" r="AO108">
        <f>IF(R107&gt;0,IF((R107+AC108)&lt;F$10,R107+AC108,F$10),0)</f>
        <v>#NAME?</v>
      </c>
      <c t="str" s="89" r="AP108">
        <f>IF(S107&gt;0,IF((S107+AD108)&lt;G$10,S107+AD108,G$10),0)</f>
        <v>#NAME?</v>
      </c>
      <c t="str" s="89" r="AQ108">
        <f>IF(T107&gt;0,IF((T107+AE108)&lt;H$10,T107+AE108,H$10),0)</f>
        <v>#NAME?</v>
      </c>
      <c t="str" s="89" r="AR108">
        <f>IF(U107&gt;0,IF((U107+AF108)&lt;I$10,U107+AF108,I$10),0)</f>
        <v>#NAME?</v>
      </c>
      <c t="str" s="89" r="AS108">
        <f>IF(V107&gt;0,IF((V107+AG108)&lt;J$10,V107+AG108,J$10),0)</f>
        <v> -  </v>
      </c>
      <c t="str" s="89" r="AT108">
        <f>IF(W107&gt;0,IF((W107+AH108)&lt;K$10,W107+AH108,K$10),0)</f>
        <v> -  </v>
      </c>
      <c t="str" s="89" r="AU108">
        <f>IF(X107&gt;0,IF((X107+AI108)&lt;L$10,X107+AI108,L$10),0)</f>
        <v> -  </v>
      </c>
      <c t="str" s="89" r="AV108">
        <f>IF(Y107&gt;0,IF((Y107+AJ108)&lt;M$10,Y107+AJ108,M$10),0)</f>
        <v> -  </v>
      </c>
      <c t="str" s="89" r="AW108">
        <f>IF(Z107&gt;0,IF((Z107+AK108)&lt;N$10,Z107+AK108,N$10),0)</f>
        <v> -  </v>
      </c>
      <c t="str" s="89" r="AX108">
        <f>SUM(AN108:AW108)</f>
        <v>#NAME?</v>
      </c>
      <c s="89" r="AY108"/>
      <c t="str" s="91" r="AZ108">
        <f>IF(NOT(snowball),0,IF(Q107&lt;=0,0,IF(AN108+$C108&gt;Q107+AB108,Q107+AB108-AN108,$C108)))</f>
        <v>#NAME?</v>
      </c>
      <c t="str" s="89" r="BA108">
        <f>IF(NOT(snowball),0,IF(R107&lt;=0,0,IF($C108&lt;=SUM($AZ108:AZ108),0,IF(AO108+$C108-SUM($AZ108:AZ108)&gt;R107+AC108,R107+AC108-AO108,$C108-SUM($AZ108:AZ108)))))</f>
        <v>#NAME?</v>
      </c>
      <c t="str" s="89" r="BB108">
        <f>IF(NOT(snowball),0,IF(S107&lt;=0,0,IF($C108&lt;=SUM($AZ108:BA108),0,IF(AP108+$C108-SUM($AZ108:BA108)&gt;S107+AD108,S107+AD108-AP108,$C108-SUM($AZ108:BA108)))))</f>
        <v>#NAME?</v>
      </c>
      <c t="str" s="89" r="BC108">
        <f>IF(NOT(snowball),0,IF(T107&lt;=0,0,IF($C108&lt;=SUM($AZ108:BB108),0,IF(AQ108+$C108-SUM($AZ108:BB108)&gt;T107+AE108,T107+AE108-AQ108,$C108-SUM($AZ108:BB108)))))</f>
        <v>#NAME?</v>
      </c>
      <c t="str" s="89" r="BD108">
        <f>IF(NOT(snowball),0,IF(U107&lt;=0,0,IF($C108&lt;=SUM($AZ108:BC108),0,IF(AR108+$C108-SUM($AZ108:BC108)&gt;U107+AF108,U107+AF108-AR108,$C108-SUM($AZ108:BC108)))))</f>
        <v>#NAME?</v>
      </c>
      <c t="str" s="89" r="BE108">
        <f>IF(NOT(snowball),0,IF(V107&lt;=0,0,IF($C108&lt;=SUM($AZ108:BD108),0,IF(AS108+$C108-SUM($AZ108:BD108)&gt;V107+AG108,V107+AG108-AS108,$C108-SUM($AZ108:BD108)))))</f>
        <v>#NAME?</v>
      </c>
      <c t="str" s="89" r="BF108">
        <f>IF(NOT(snowball),0,IF(W107&lt;=0,0,IF($C108&lt;=SUM($AZ108:BE108),0,IF(AT108+$C108-SUM($AZ108:BE108)&gt;W107+AH108,W107+AH108-AT108,$C108-SUM($AZ108:BE108)))))</f>
        <v>#NAME?</v>
      </c>
      <c t="str" s="89" r="BG108">
        <f>IF(NOT(snowball),0,IF(X107&lt;=0,0,IF($C108&lt;=SUM($AZ108:BF108),0,IF(AU108+$C108-SUM($AZ108:BF108)&gt;X107+AI108,X107+AI108-AU108,$C108-SUM($AZ108:BF108)))))</f>
        <v>#NAME?</v>
      </c>
      <c t="str" s="89" r="BH108">
        <f>IF(NOT(snowball),0,IF(Y107&lt;=0,0,IF($C108&lt;=SUM($AZ108:BG108),0,IF(AV108+$C108-SUM($AZ108:BG108)&gt;Y107+AJ108,Y107+AJ108-AV108,$C108-SUM($AZ108:BG108)))))</f>
        <v>#NAME?</v>
      </c>
      <c t="str" s="89" r="BI108">
        <f>IF(NOT(snowball),0,IF(Z107&lt;=0,0,IF($C108&lt;=SUM($AZ108:BH108),0,IF(AW108+$C108-SUM($AZ108:BH108)&gt;Z107+AK108,Z107+AK108-AW108,$C108-SUM($AZ108:BH108)))))</f>
        <v>#NAME?</v>
      </c>
    </row>
    <row customHeight="1" r="109" ht="10.5">
      <c t="str" s="85" r="A109">
        <f>IF(SUM(Q108:Z108)&lt;=0,"",A108+1)</f>
        <v>#NAME?</v>
      </c>
      <c t="str" s="86" r="B109">
        <f>IF(A109="",NA(),DATE(YEAR(B108),MONTH(B108)+1,1))</f>
        <v>#NAME?</v>
      </c>
      <c t="str" s="87" r="C109">
        <f>IF(A109="","",IF(snowball,IF(($E$5-AX109)&lt;0,0,$E$5-AX109),"n/a")+D109)</f>
        <v>#NAME?</v>
      </c>
      <c s="88" r="D109"/>
      <c t="str" s="89" r="E109">
        <f>AN109+AZ109</f>
        <v>#NAME?</v>
      </c>
      <c t="str" s="89" r="F109">
        <f>AO109+BA109</f>
        <v>#NAME?</v>
      </c>
      <c t="str" s="89" r="G109">
        <f>AP109+BB109</f>
        <v>#NAME?</v>
      </c>
      <c t="str" s="89" r="H109">
        <f>AQ109+BC109</f>
        <v>#NAME?</v>
      </c>
      <c t="str" s="89" r="I109">
        <f>AR109+BD109</f>
        <v>#NAME?</v>
      </c>
      <c t="str" s="89" r="J109">
        <f>AS109+BE109</f>
        <v>#NAME?</v>
      </c>
      <c t="str" s="89" r="K109">
        <f>AT109+BF109</f>
        <v>#NAME?</v>
      </c>
      <c t="str" s="89" r="L109">
        <f>AU109+BG109</f>
        <v>#NAME?</v>
      </c>
      <c t="str" s="89" r="M109">
        <f>AV109+BH109</f>
        <v>#NAME?</v>
      </c>
      <c t="str" s="89" r="N109">
        <f>AW109+BI109</f>
        <v>#NAME?</v>
      </c>
      <c s="90" r="O109"/>
      <c t="str" s="89" r="P109">
        <f>SUM(Q109:Z109)</f>
        <v>#NAME?</v>
      </c>
      <c t="str" s="89" r="Q109">
        <f>IF(E$8=0,0,ROUND(Q108-(E109-AB109),2))</f>
        <v>#NAME?</v>
      </c>
      <c t="str" s="89" r="R109">
        <f>IF(F$8=0,0,ROUND(R108-(F109-AC109),2))</f>
        <v>#NAME?</v>
      </c>
      <c t="str" s="89" r="S109">
        <f>IF(G$8=0,0,ROUND(S108-(G109-AD109),2))</f>
        <v>#NAME?</v>
      </c>
      <c t="str" s="89" r="T109">
        <f>IF(H$8=0,0,ROUND(T108-(H109-AE109),2))</f>
        <v>#NAME?</v>
      </c>
      <c t="str" s="89" r="U109">
        <f>IF(I$8=0,0,ROUND(U108-(I109-AF109),2))</f>
        <v>#NAME?</v>
      </c>
      <c t="str" s="89" r="V109">
        <f>IF(J$8=0,0,ROUND(V108-(J109-AG109),2))</f>
        <v> -  </v>
      </c>
      <c t="str" s="89" r="W109">
        <f>IF(K$8=0,0,ROUND(W108-(K109-AH109),2))</f>
        <v> -  </v>
      </c>
      <c t="str" s="89" r="X109">
        <f>IF(L$8=0,0,ROUND(X108-(L109-AI109),2))</f>
        <v> -  </v>
      </c>
      <c t="str" s="89" r="Y109">
        <f>IF(M$8=0,0,ROUND(Y108-(M109-AJ109),2))</f>
        <v> -  </v>
      </c>
      <c t="str" s="89" r="Z109">
        <f>IF(N$8=0,0,ROUND(Z108-(N109-AK109),2))</f>
        <v> -  </v>
      </c>
      <c s="92" r="AA109"/>
      <c t="str" s="89" r="AB109">
        <f>ROUND(Q108*E$9/12,2)</f>
        <v>#NAME?</v>
      </c>
      <c t="str" s="89" r="AC109">
        <f>ROUND(R108*F$9/12,2)</f>
        <v>#NAME?</v>
      </c>
      <c t="str" s="89" r="AD109">
        <f>ROUND(S108*G$9/12,2)</f>
        <v>#NAME?</v>
      </c>
      <c t="str" s="89" r="AE109">
        <f>ROUND(T108*H$9/12,2)</f>
        <v>#NAME?</v>
      </c>
      <c t="str" s="89" r="AF109">
        <f>ROUND(U108*I$9/12,2)</f>
        <v>#NAME?</v>
      </c>
      <c t="str" s="89" r="AG109">
        <f>ROUND(V108*J$9/12,2)</f>
        <v> -  </v>
      </c>
      <c t="str" s="89" r="AH109">
        <f>ROUND(W108*K$9/12,2)</f>
        <v> -  </v>
      </c>
      <c t="str" s="89" r="AI109">
        <f>ROUND(X108*L$9/12,2)</f>
        <v> -  </v>
      </c>
      <c t="str" s="89" r="AJ109">
        <f>ROUND(Y108*M$9/12,2)</f>
        <v> -  </v>
      </c>
      <c t="str" s="89" r="AK109">
        <f>ROUND(Z108*N$9/12,2)</f>
        <v> -  </v>
      </c>
      <c t="str" s="89" r="AL109">
        <f>SUM(AB109:AK109)</f>
        <v>#NAME?</v>
      </c>
      <c s="93" r="AM109"/>
      <c t="str" s="89" r="AN109">
        <f>IF(Q108&gt;0,IF((Q108+AB109)&lt;E$10,Q108+AB109,E$10),0)</f>
        <v>#NAME?</v>
      </c>
      <c t="str" s="89" r="AO109">
        <f>IF(R108&gt;0,IF((R108+AC109)&lt;F$10,R108+AC109,F$10),0)</f>
        <v>#NAME?</v>
      </c>
      <c t="str" s="89" r="AP109">
        <f>IF(S108&gt;0,IF((S108+AD109)&lt;G$10,S108+AD109,G$10),0)</f>
        <v>#NAME?</v>
      </c>
      <c t="str" s="89" r="AQ109">
        <f>IF(T108&gt;0,IF((T108+AE109)&lt;H$10,T108+AE109,H$10),0)</f>
        <v>#NAME?</v>
      </c>
      <c t="str" s="89" r="AR109">
        <f>IF(U108&gt;0,IF((U108+AF109)&lt;I$10,U108+AF109,I$10),0)</f>
        <v>#NAME?</v>
      </c>
      <c t="str" s="89" r="AS109">
        <f>IF(V108&gt;0,IF((V108+AG109)&lt;J$10,V108+AG109,J$10),0)</f>
        <v> -  </v>
      </c>
      <c t="str" s="89" r="AT109">
        <f>IF(W108&gt;0,IF((W108+AH109)&lt;K$10,W108+AH109,K$10),0)</f>
        <v> -  </v>
      </c>
      <c t="str" s="89" r="AU109">
        <f>IF(X108&gt;0,IF((X108+AI109)&lt;L$10,X108+AI109,L$10),0)</f>
        <v> -  </v>
      </c>
      <c t="str" s="89" r="AV109">
        <f>IF(Y108&gt;0,IF((Y108+AJ109)&lt;M$10,Y108+AJ109,M$10),0)</f>
        <v> -  </v>
      </c>
      <c t="str" s="89" r="AW109">
        <f>IF(Z108&gt;0,IF((Z108+AK109)&lt;N$10,Z108+AK109,N$10),0)</f>
        <v> -  </v>
      </c>
      <c t="str" s="89" r="AX109">
        <f>SUM(AN109:AW109)</f>
        <v>#NAME?</v>
      </c>
      <c s="89" r="AY109"/>
      <c t="str" s="91" r="AZ109">
        <f>IF(NOT(snowball),0,IF(Q108&lt;=0,0,IF(AN109+$C109&gt;Q108+AB109,Q108+AB109-AN109,$C109)))</f>
        <v>#NAME?</v>
      </c>
      <c t="str" s="89" r="BA109">
        <f>IF(NOT(snowball),0,IF(R108&lt;=0,0,IF($C109&lt;=SUM($AZ109:AZ109),0,IF(AO109+$C109-SUM($AZ109:AZ109)&gt;R108+AC109,R108+AC109-AO109,$C109-SUM($AZ109:AZ109)))))</f>
        <v>#NAME?</v>
      </c>
      <c t="str" s="89" r="BB109">
        <f>IF(NOT(snowball),0,IF(S108&lt;=0,0,IF($C109&lt;=SUM($AZ109:BA109),0,IF(AP109+$C109-SUM($AZ109:BA109)&gt;S108+AD109,S108+AD109-AP109,$C109-SUM($AZ109:BA109)))))</f>
        <v>#NAME?</v>
      </c>
      <c t="str" s="89" r="BC109">
        <f>IF(NOT(snowball),0,IF(T108&lt;=0,0,IF($C109&lt;=SUM($AZ109:BB109),0,IF(AQ109+$C109-SUM($AZ109:BB109)&gt;T108+AE109,T108+AE109-AQ109,$C109-SUM($AZ109:BB109)))))</f>
        <v>#NAME?</v>
      </c>
      <c t="str" s="89" r="BD109">
        <f>IF(NOT(snowball),0,IF(U108&lt;=0,0,IF($C109&lt;=SUM($AZ109:BC109),0,IF(AR109+$C109-SUM($AZ109:BC109)&gt;U108+AF109,U108+AF109-AR109,$C109-SUM($AZ109:BC109)))))</f>
        <v>#NAME?</v>
      </c>
      <c t="str" s="89" r="BE109">
        <f>IF(NOT(snowball),0,IF(V108&lt;=0,0,IF($C109&lt;=SUM($AZ109:BD109),0,IF(AS109+$C109-SUM($AZ109:BD109)&gt;V108+AG109,V108+AG109-AS109,$C109-SUM($AZ109:BD109)))))</f>
        <v>#NAME?</v>
      </c>
      <c t="str" s="89" r="BF109">
        <f>IF(NOT(snowball),0,IF(W108&lt;=0,0,IF($C109&lt;=SUM($AZ109:BE109),0,IF(AT109+$C109-SUM($AZ109:BE109)&gt;W108+AH109,W108+AH109-AT109,$C109-SUM($AZ109:BE109)))))</f>
        <v>#NAME?</v>
      </c>
      <c t="str" s="89" r="BG109">
        <f>IF(NOT(snowball),0,IF(X108&lt;=0,0,IF($C109&lt;=SUM($AZ109:BF109),0,IF(AU109+$C109-SUM($AZ109:BF109)&gt;X108+AI109,X108+AI109-AU109,$C109-SUM($AZ109:BF109)))))</f>
        <v>#NAME?</v>
      </c>
      <c t="str" s="89" r="BH109">
        <f>IF(NOT(snowball),0,IF(Y108&lt;=0,0,IF($C109&lt;=SUM($AZ109:BG109),0,IF(AV109+$C109-SUM($AZ109:BG109)&gt;Y108+AJ109,Y108+AJ109-AV109,$C109-SUM($AZ109:BG109)))))</f>
        <v>#NAME?</v>
      </c>
      <c t="str" s="89" r="BI109">
        <f>IF(NOT(snowball),0,IF(Z108&lt;=0,0,IF($C109&lt;=SUM($AZ109:BH109),0,IF(AW109+$C109-SUM($AZ109:BH109)&gt;Z108+AK109,Z108+AK109-AW109,$C109-SUM($AZ109:BH109)))))</f>
        <v>#NAME?</v>
      </c>
    </row>
    <row customHeight="1" r="110" ht="10.5">
      <c t="str" s="85" r="A110">
        <f>IF(SUM(Q109:Z109)&lt;=0,"",A109+1)</f>
        <v>#NAME?</v>
      </c>
      <c t="str" s="86" r="B110">
        <f>IF(A110="",NA(),DATE(YEAR(B109),MONTH(B109)+1,1))</f>
        <v>#NAME?</v>
      </c>
      <c t="str" s="87" r="C110">
        <f>IF(A110="","",IF(snowball,IF(($E$5-AX110)&lt;0,0,$E$5-AX110),"n/a")+D110)</f>
        <v>#NAME?</v>
      </c>
      <c s="88" r="D110"/>
      <c t="str" s="89" r="E110">
        <f>AN110+AZ110</f>
        <v>#NAME?</v>
      </c>
      <c t="str" s="89" r="F110">
        <f>AO110+BA110</f>
        <v>#NAME?</v>
      </c>
      <c t="str" s="89" r="G110">
        <f>AP110+BB110</f>
        <v>#NAME?</v>
      </c>
      <c t="str" s="89" r="H110">
        <f>AQ110+BC110</f>
        <v>#NAME?</v>
      </c>
      <c t="str" s="89" r="I110">
        <f>AR110+BD110</f>
        <v>#NAME?</v>
      </c>
      <c t="str" s="89" r="J110">
        <f>AS110+BE110</f>
        <v>#NAME?</v>
      </c>
      <c t="str" s="89" r="K110">
        <f>AT110+BF110</f>
        <v>#NAME?</v>
      </c>
      <c t="str" s="89" r="L110">
        <f>AU110+BG110</f>
        <v>#NAME?</v>
      </c>
      <c t="str" s="89" r="M110">
        <f>AV110+BH110</f>
        <v>#NAME?</v>
      </c>
      <c t="str" s="89" r="N110">
        <f>AW110+BI110</f>
        <v>#NAME?</v>
      </c>
      <c s="90" r="O110"/>
      <c t="str" s="89" r="P110">
        <f>SUM(Q110:Z110)</f>
        <v>#NAME?</v>
      </c>
      <c t="str" s="89" r="Q110">
        <f>IF(E$8=0,0,ROUND(Q109-(E110-AB110),2))</f>
        <v>#NAME?</v>
      </c>
      <c t="str" s="89" r="R110">
        <f>IF(F$8=0,0,ROUND(R109-(F110-AC110),2))</f>
        <v>#NAME?</v>
      </c>
      <c t="str" s="89" r="S110">
        <f>IF(G$8=0,0,ROUND(S109-(G110-AD110),2))</f>
        <v>#NAME?</v>
      </c>
      <c t="str" s="89" r="T110">
        <f>IF(H$8=0,0,ROUND(T109-(H110-AE110),2))</f>
        <v>#NAME?</v>
      </c>
      <c t="str" s="89" r="U110">
        <f>IF(I$8=0,0,ROUND(U109-(I110-AF110),2))</f>
        <v>#NAME?</v>
      </c>
      <c t="str" s="89" r="V110">
        <f>IF(J$8=0,0,ROUND(V109-(J110-AG110),2))</f>
        <v> -  </v>
      </c>
      <c t="str" s="89" r="W110">
        <f>IF(K$8=0,0,ROUND(W109-(K110-AH110),2))</f>
        <v> -  </v>
      </c>
      <c t="str" s="89" r="X110">
        <f>IF(L$8=0,0,ROUND(X109-(L110-AI110),2))</f>
        <v> -  </v>
      </c>
      <c t="str" s="89" r="Y110">
        <f>IF(M$8=0,0,ROUND(Y109-(M110-AJ110),2))</f>
        <v> -  </v>
      </c>
      <c t="str" s="89" r="Z110">
        <f>IF(N$8=0,0,ROUND(Z109-(N110-AK110),2))</f>
        <v> -  </v>
      </c>
      <c s="92" r="AA110"/>
      <c t="str" s="89" r="AB110">
        <f>ROUND(Q109*E$9/12,2)</f>
        <v>#NAME?</v>
      </c>
      <c t="str" s="89" r="AC110">
        <f>ROUND(R109*F$9/12,2)</f>
        <v>#NAME?</v>
      </c>
      <c t="str" s="89" r="AD110">
        <f>ROUND(S109*G$9/12,2)</f>
        <v>#NAME?</v>
      </c>
      <c t="str" s="89" r="AE110">
        <f>ROUND(T109*H$9/12,2)</f>
        <v>#NAME?</v>
      </c>
      <c t="str" s="89" r="AF110">
        <f>ROUND(U109*I$9/12,2)</f>
        <v>#NAME?</v>
      </c>
      <c t="str" s="89" r="AG110">
        <f>ROUND(V109*J$9/12,2)</f>
        <v> -  </v>
      </c>
      <c t="str" s="89" r="AH110">
        <f>ROUND(W109*K$9/12,2)</f>
        <v> -  </v>
      </c>
      <c t="str" s="89" r="AI110">
        <f>ROUND(X109*L$9/12,2)</f>
        <v> -  </v>
      </c>
      <c t="str" s="89" r="AJ110">
        <f>ROUND(Y109*M$9/12,2)</f>
        <v> -  </v>
      </c>
      <c t="str" s="89" r="AK110">
        <f>ROUND(Z109*N$9/12,2)</f>
        <v> -  </v>
      </c>
      <c t="str" s="89" r="AL110">
        <f>SUM(AB110:AK110)</f>
        <v>#NAME?</v>
      </c>
      <c s="93" r="AM110"/>
      <c t="str" s="89" r="AN110">
        <f>IF(Q109&gt;0,IF((Q109+AB110)&lt;E$10,Q109+AB110,E$10),0)</f>
        <v>#NAME?</v>
      </c>
      <c t="str" s="89" r="AO110">
        <f>IF(R109&gt;0,IF((R109+AC110)&lt;F$10,R109+AC110,F$10),0)</f>
        <v>#NAME?</v>
      </c>
      <c t="str" s="89" r="AP110">
        <f>IF(S109&gt;0,IF((S109+AD110)&lt;G$10,S109+AD110,G$10),0)</f>
        <v>#NAME?</v>
      </c>
      <c t="str" s="89" r="AQ110">
        <f>IF(T109&gt;0,IF((T109+AE110)&lt;H$10,T109+AE110,H$10),0)</f>
        <v>#NAME?</v>
      </c>
      <c t="str" s="89" r="AR110">
        <f>IF(U109&gt;0,IF((U109+AF110)&lt;I$10,U109+AF110,I$10),0)</f>
        <v>#NAME?</v>
      </c>
      <c t="str" s="89" r="AS110">
        <f>IF(V109&gt;0,IF((V109+AG110)&lt;J$10,V109+AG110,J$10),0)</f>
        <v> -  </v>
      </c>
      <c t="str" s="89" r="AT110">
        <f>IF(W109&gt;0,IF((W109+AH110)&lt;K$10,W109+AH110,K$10),0)</f>
        <v> -  </v>
      </c>
      <c t="str" s="89" r="AU110">
        <f>IF(X109&gt;0,IF((X109+AI110)&lt;L$10,X109+AI110,L$10),0)</f>
        <v> -  </v>
      </c>
      <c t="str" s="89" r="AV110">
        <f>IF(Y109&gt;0,IF((Y109+AJ110)&lt;M$10,Y109+AJ110,M$10),0)</f>
        <v> -  </v>
      </c>
      <c t="str" s="89" r="AW110">
        <f>IF(Z109&gt;0,IF((Z109+AK110)&lt;N$10,Z109+AK110,N$10),0)</f>
        <v> -  </v>
      </c>
      <c t="str" s="89" r="AX110">
        <f>SUM(AN110:AW110)</f>
        <v>#NAME?</v>
      </c>
      <c s="89" r="AY110"/>
      <c t="str" s="91" r="AZ110">
        <f>IF(NOT(snowball),0,IF(Q109&lt;=0,0,IF(AN110+$C110&gt;Q109+AB110,Q109+AB110-AN110,$C110)))</f>
        <v>#NAME?</v>
      </c>
      <c t="str" s="89" r="BA110">
        <f>IF(NOT(snowball),0,IF(R109&lt;=0,0,IF($C110&lt;=SUM($AZ110:AZ110),0,IF(AO110+$C110-SUM($AZ110:AZ110)&gt;R109+AC110,R109+AC110-AO110,$C110-SUM($AZ110:AZ110)))))</f>
        <v>#NAME?</v>
      </c>
      <c t="str" s="89" r="BB110">
        <f>IF(NOT(snowball),0,IF(S109&lt;=0,0,IF($C110&lt;=SUM($AZ110:BA110),0,IF(AP110+$C110-SUM($AZ110:BA110)&gt;S109+AD110,S109+AD110-AP110,$C110-SUM($AZ110:BA110)))))</f>
        <v>#NAME?</v>
      </c>
      <c t="str" s="89" r="BC110">
        <f>IF(NOT(snowball),0,IF(T109&lt;=0,0,IF($C110&lt;=SUM($AZ110:BB110),0,IF(AQ110+$C110-SUM($AZ110:BB110)&gt;T109+AE110,T109+AE110-AQ110,$C110-SUM($AZ110:BB110)))))</f>
        <v>#NAME?</v>
      </c>
      <c t="str" s="89" r="BD110">
        <f>IF(NOT(snowball),0,IF(U109&lt;=0,0,IF($C110&lt;=SUM($AZ110:BC110),0,IF(AR110+$C110-SUM($AZ110:BC110)&gt;U109+AF110,U109+AF110-AR110,$C110-SUM($AZ110:BC110)))))</f>
        <v>#NAME?</v>
      </c>
      <c t="str" s="89" r="BE110">
        <f>IF(NOT(snowball),0,IF(V109&lt;=0,0,IF($C110&lt;=SUM($AZ110:BD110),0,IF(AS110+$C110-SUM($AZ110:BD110)&gt;V109+AG110,V109+AG110-AS110,$C110-SUM($AZ110:BD110)))))</f>
        <v>#NAME?</v>
      </c>
      <c t="str" s="89" r="BF110">
        <f>IF(NOT(snowball),0,IF(W109&lt;=0,0,IF($C110&lt;=SUM($AZ110:BE110),0,IF(AT110+$C110-SUM($AZ110:BE110)&gt;W109+AH110,W109+AH110-AT110,$C110-SUM($AZ110:BE110)))))</f>
        <v>#NAME?</v>
      </c>
      <c t="str" s="89" r="BG110">
        <f>IF(NOT(snowball),0,IF(X109&lt;=0,0,IF($C110&lt;=SUM($AZ110:BF110),0,IF(AU110+$C110-SUM($AZ110:BF110)&gt;X109+AI110,X109+AI110-AU110,$C110-SUM($AZ110:BF110)))))</f>
        <v>#NAME?</v>
      </c>
      <c t="str" s="89" r="BH110">
        <f>IF(NOT(snowball),0,IF(Y109&lt;=0,0,IF($C110&lt;=SUM($AZ110:BG110),0,IF(AV110+$C110-SUM($AZ110:BG110)&gt;Y109+AJ110,Y109+AJ110-AV110,$C110-SUM($AZ110:BG110)))))</f>
        <v>#NAME?</v>
      </c>
      <c t="str" s="89" r="BI110">
        <f>IF(NOT(snowball),0,IF(Z109&lt;=0,0,IF($C110&lt;=SUM($AZ110:BH110),0,IF(AW110+$C110-SUM($AZ110:BH110)&gt;Z109+AK110,Z109+AK110-AW110,$C110-SUM($AZ110:BH110)))))</f>
        <v>#NAME?</v>
      </c>
    </row>
    <row customHeight="1" r="111" ht="10.5">
      <c t="str" s="85" r="A111">
        <f>IF(SUM(Q110:Z110)&lt;=0,"",A110+1)</f>
        <v>#NAME?</v>
      </c>
      <c t="str" s="86" r="B111">
        <f>IF(A111="",NA(),DATE(YEAR(B110),MONTH(B110)+1,1))</f>
        <v>#NAME?</v>
      </c>
      <c t="str" s="87" r="C111">
        <f>IF(A111="","",IF(snowball,IF(($E$5-AX111)&lt;0,0,$E$5-AX111),"n/a")+D111)</f>
        <v>#NAME?</v>
      </c>
      <c s="88" r="D111"/>
      <c t="str" s="89" r="E111">
        <f>AN111+AZ111</f>
        <v>#NAME?</v>
      </c>
      <c t="str" s="89" r="F111">
        <f>AO111+BA111</f>
        <v>#NAME?</v>
      </c>
      <c t="str" s="89" r="G111">
        <f>AP111+BB111</f>
        <v>#NAME?</v>
      </c>
      <c t="str" s="89" r="H111">
        <f>AQ111+BC111</f>
        <v>#NAME?</v>
      </c>
      <c t="str" s="89" r="I111">
        <f>AR111+BD111</f>
        <v>#NAME?</v>
      </c>
      <c t="str" s="89" r="J111">
        <f>AS111+BE111</f>
        <v>#NAME?</v>
      </c>
      <c t="str" s="89" r="K111">
        <f>AT111+BF111</f>
        <v>#NAME?</v>
      </c>
      <c t="str" s="89" r="L111">
        <f>AU111+BG111</f>
        <v>#NAME?</v>
      </c>
      <c t="str" s="89" r="M111">
        <f>AV111+BH111</f>
        <v>#NAME?</v>
      </c>
      <c t="str" s="89" r="N111">
        <f>AW111+BI111</f>
        <v>#NAME?</v>
      </c>
      <c s="90" r="O111"/>
      <c t="str" s="89" r="P111">
        <f>SUM(Q111:Z111)</f>
        <v>#NAME?</v>
      </c>
      <c t="str" s="89" r="Q111">
        <f>IF(E$8=0,0,ROUND(Q110-(E111-AB111),2))</f>
        <v>#NAME?</v>
      </c>
      <c t="str" s="89" r="R111">
        <f>IF(F$8=0,0,ROUND(R110-(F111-AC111),2))</f>
        <v>#NAME?</v>
      </c>
      <c t="str" s="89" r="S111">
        <f>IF(G$8=0,0,ROUND(S110-(G111-AD111),2))</f>
        <v>#NAME?</v>
      </c>
      <c t="str" s="89" r="T111">
        <f>IF(H$8=0,0,ROUND(T110-(H111-AE111),2))</f>
        <v>#NAME?</v>
      </c>
      <c t="str" s="89" r="U111">
        <f>IF(I$8=0,0,ROUND(U110-(I111-AF111),2))</f>
        <v>#NAME?</v>
      </c>
      <c t="str" s="89" r="V111">
        <f>IF(J$8=0,0,ROUND(V110-(J111-AG111),2))</f>
        <v> -  </v>
      </c>
      <c t="str" s="89" r="W111">
        <f>IF(K$8=0,0,ROUND(W110-(K111-AH111),2))</f>
        <v> -  </v>
      </c>
      <c t="str" s="89" r="X111">
        <f>IF(L$8=0,0,ROUND(X110-(L111-AI111),2))</f>
        <v> -  </v>
      </c>
      <c t="str" s="89" r="Y111">
        <f>IF(M$8=0,0,ROUND(Y110-(M111-AJ111),2))</f>
        <v> -  </v>
      </c>
      <c t="str" s="89" r="Z111">
        <f>IF(N$8=0,0,ROUND(Z110-(N111-AK111),2))</f>
        <v> -  </v>
      </c>
      <c s="92" r="AA111"/>
      <c t="str" s="89" r="AB111">
        <f>ROUND(Q110*E$9/12,2)</f>
        <v>#NAME?</v>
      </c>
      <c t="str" s="89" r="AC111">
        <f>ROUND(R110*F$9/12,2)</f>
        <v>#NAME?</v>
      </c>
      <c t="str" s="89" r="AD111">
        <f>ROUND(S110*G$9/12,2)</f>
        <v>#NAME?</v>
      </c>
      <c t="str" s="89" r="AE111">
        <f>ROUND(T110*H$9/12,2)</f>
        <v>#NAME?</v>
      </c>
      <c t="str" s="89" r="AF111">
        <f>ROUND(U110*I$9/12,2)</f>
        <v>#NAME?</v>
      </c>
      <c t="str" s="89" r="AG111">
        <f>ROUND(V110*J$9/12,2)</f>
        <v> -  </v>
      </c>
      <c t="str" s="89" r="AH111">
        <f>ROUND(W110*K$9/12,2)</f>
        <v> -  </v>
      </c>
      <c t="str" s="89" r="AI111">
        <f>ROUND(X110*L$9/12,2)</f>
        <v> -  </v>
      </c>
      <c t="str" s="89" r="AJ111">
        <f>ROUND(Y110*M$9/12,2)</f>
        <v> -  </v>
      </c>
      <c t="str" s="89" r="AK111">
        <f>ROUND(Z110*N$9/12,2)</f>
        <v> -  </v>
      </c>
      <c t="str" s="89" r="AL111">
        <f>SUM(AB111:AK111)</f>
        <v>#NAME?</v>
      </c>
      <c s="93" r="AM111"/>
      <c t="str" s="89" r="AN111">
        <f>IF(Q110&gt;0,IF((Q110+AB111)&lt;E$10,Q110+AB111,E$10),0)</f>
        <v>#NAME?</v>
      </c>
      <c t="str" s="89" r="AO111">
        <f>IF(R110&gt;0,IF((R110+AC111)&lt;F$10,R110+AC111,F$10),0)</f>
        <v>#NAME?</v>
      </c>
      <c t="str" s="89" r="AP111">
        <f>IF(S110&gt;0,IF((S110+AD111)&lt;G$10,S110+AD111,G$10),0)</f>
        <v>#NAME?</v>
      </c>
      <c t="str" s="89" r="AQ111">
        <f>IF(T110&gt;0,IF((T110+AE111)&lt;H$10,T110+AE111,H$10),0)</f>
        <v>#NAME?</v>
      </c>
      <c t="str" s="89" r="AR111">
        <f>IF(U110&gt;0,IF((U110+AF111)&lt;I$10,U110+AF111,I$10),0)</f>
        <v>#NAME?</v>
      </c>
      <c t="str" s="89" r="AS111">
        <f>IF(V110&gt;0,IF((V110+AG111)&lt;J$10,V110+AG111,J$10),0)</f>
        <v> -  </v>
      </c>
      <c t="str" s="89" r="AT111">
        <f>IF(W110&gt;0,IF((W110+AH111)&lt;K$10,W110+AH111,K$10),0)</f>
        <v> -  </v>
      </c>
      <c t="str" s="89" r="AU111">
        <f>IF(X110&gt;0,IF((X110+AI111)&lt;L$10,X110+AI111,L$10),0)</f>
        <v> -  </v>
      </c>
      <c t="str" s="89" r="AV111">
        <f>IF(Y110&gt;0,IF((Y110+AJ111)&lt;M$10,Y110+AJ111,M$10),0)</f>
        <v> -  </v>
      </c>
      <c t="str" s="89" r="AW111">
        <f>IF(Z110&gt;0,IF((Z110+AK111)&lt;N$10,Z110+AK111,N$10),0)</f>
        <v> -  </v>
      </c>
      <c t="str" s="89" r="AX111">
        <f>SUM(AN111:AW111)</f>
        <v>#NAME?</v>
      </c>
      <c s="89" r="AY111"/>
      <c t="str" s="91" r="AZ111">
        <f>IF(NOT(snowball),0,IF(Q110&lt;=0,0,IF(AN111+$C111&gt;Q110+AB111,Q110+AB111-AN111,$C111)))</f>
        <v>#NAME?</v>
      </c>
      <c t="str" s="89" r="BA111">
        <f>IF(NOT(snowball),0,IF(R110&lt;=0,0,IF($C111&lt;=SUM($AZ111:AZ111),0,IF(AO111+$C111-SUM($AZ111:AZ111)&gt;R110+AC111,R110+AC111-AO111,$C111-SUM($AZ111:AZ111)))))</f>
        <v>#NAME?</v>
      </c>
      <c t="str" s="89" r="BB111">
        <f>IF(NOT(snowball),0,IF(S110&lt;=0,0,IF($C111&lt;=SUM($AZ111:BA111),0,IF(AP111+$C111-SUM($AZ111:BA111)&gt;S110+AD111,S110+AD111-AP111,$C111-SUM($AZ111:BA111)))))</f>
        <v>#NAME?</v>
      </c>
      <c t="str" s="89" r="BC111">
        <f>IF(NOT(snowball),0,IF(T110&lt;=0,0,IF($C111&lt;=SUM($AZ111:BB111),0,IF(AQ111+$C111-SUM($AZ111:BB111)&gt;T110+AE111,T110+AE111-AQ111,$C111-SUM($AZ111:BB111)))))</f>
        <v>#NAME?</v>
      </c>
      <c t="str" s="89" r="BD111">
        <f>IF(NOT(snowball),0,IF(U110&lt;=0,0,IF($C111&lt;=SUM($AZ111:BC111),0,IF(AR111+$C111-SUM($AZ111:BC111)&gt;U110+AF111,U110+AF111-AR111,$C111-SUM($AZ111:BC111)))))</f>
        <v>#NAME?</v>
      </c>
      <c t="str" s="89" r="BE111">
        <f>IF(NOT(snowball),0,IF(V110&lt;=0,0,IF($C111&lt;=SUM($AZ111:BD111),0,IF(AS111+$C111-SUM($AZ111:BD111)&gt;V110+AG111,V110+AG111-AS111,$C111-SUM($AZ111:BD111)))))</f>
        <v>#NAME?</v>
      </c>
      <c t="str" s="89" r="BF111">
        <f>IF(NOT(snowball),0,IF(W110&lt;=0,0,IF($C111&lt;=SUM($AZ111:BE111),0,IF(AT111+$C111-SUM($AZ111:BE111)&gt;W110+AH111,W110+AH111-AT111,$C111-SUM($AZ111:BE111)))))</f>
        <v>#NAME?</v>
      </c>
      <c t="str" s="89" r="BG111">
        <f>IF(NOT(snowball),0,IF(X110&lt;=0,0,IF($C111&lt;=SUM($AZ111:BF111),0,IF(AU111+$C111-SUM($AZ111:BF111)&gt;X110+AI111,X110+AI111-AU111,$C111-SUM($AZ111:BF111)))))</f>
        <v>#NAME?</v>
      </c>
      <c t="str" s="89" r="BH111">
        <f>IF(NOT(snowball),0,IF(Y110&lt;=0,0,IF($C111&lt;=SUM($AZ111:BG111),0,IF(AV111+$C111-SUM($AZ111:BG111)&gt;Y110+AJ111,Y110+AJ111-AV111,$C111-SUM($AZ111:BG111)))))</f>
        <v>#NAME?</v>
      </c>
      <c t="str" s="89" r="BI111">
        <f>IF(NOT(snowball),0,IF(Z110&lt;=0,0,IF($C111&lt;=SUM($AZ111:BH111),0,IF(AW111+$C111-SUM($AZ111:BH111)&gt;Z110+AK111,Z110+AK111-AW111,$C111-SUM($AZ111:BH111)))))</f>
        <v>#NAME?</v>
      </c>
    </row>
    <row customHeight="1" r="112" ht="10.5">
      <c t="str" s="85" r="A112">
        <f>IF(SUM(Q111:Z111)&lt;=0,"",A111+1)</f>
        <v>#NAME?</v>
      </c>
      <c t="str" s="86" r="B112">
        <f>IF(A112="",NA(),DATE(YEAR(B111),MONTH(B111)+1,1))</f>
        <v>#NAME?</v>
      </c>
      <c t="str" s="87" r="C112">
        <f>IF(A112="","",IF(snowball,IF(($E$5-AX112)&lt;0,0,$E$5-AX112),"n/a")+D112)</f>
        <v>#NAME?</v>
      </c>
      <c s="88" r="D112"/>
      <c t="str" s="89" r="E112">
        <f>AN112+AZ112</f>
        <v>#NAME?</v>
      </c>
      <c t="str" s="89" r="F112">
        <f>AO112+BA112</f>
        <v>#NAME?</v>
      </c>
      <c t="str" s="89" r="G112">
        <f>AP112+BB112</f>
        <v>#NAME?</v>
      </c>
      <c t="str" s="89" r="H112">
        <f>AQ112+BC112</f>
        <v>#NAME?</v>
      </c>
      <c t="str" s="89" r="I112">
        <f>AR112+BD112</f>
        <v>#NAME?</v>
      </c>
      <c t="str" s="89" r="J112">
        <f>AS112+BE112</f>
        <v>#NAME?</v>
      </c>
      <c t="str" s="89" r="K112">
        <f>AT112+BF112</f>
        <v>#NAME?</v>
      </c>
      <c t="str" s="89" r="L112">
        <f>AU112+BG112</f>
        <v>#NAME?</v>
      </c>
      <c t="str" s="89" r="M112">
        <f>AV112+BH112</f>
        <v>#NAME?</v>
      </c>
      <c t="str" s="89" r="N112">
        <f>AW112+BI112</f>
        <v>#NAME?</v>
      </c>
      <c s="90" r="O112"/>
      <c t="str" s="89" r="P112">
        <f>SUM(Q112:Z112)</f>
        <v>#NAME?</v>
      </c>
      <c t="str" s="89" r="Q112">
        <f>IF(E$8=0,0,ROUND(Q111-(E112-AB112),2))</f>
        <v>#NAME?</v>
      </c>
      <c t="str" s="89" r="R112">
        <f>IF(F$8=0,0,ROUND(R111-(F112-AC112),2))</f>
        <v>#NAME?</v>
      </c>
      <c t="str" s="89" r="S112">
        <f>IF(G$8=0,0,ROUND(S111-(G112-AD112),2))</f>
        <v>#NAME?</v>
      </c>
      <c t="str" s="89" r="T112">
        <f>IF(H$8=0,0,ROUND(T111-(H112-AE112),2))</f>
        <v>#NAME?</v>
      </c>
      <c t="str" s="89" r="U112">
        <f>IF(I$8=0,0,ROUND(U111-(I112-AF112),2))</f>
        <v>#NAME?</v>
      </c>
      <c t="str" s="89" r="V112">
        <f>IF(J$8=0,0,ROUND(V111-(J112-AG112),2))</f>
        <v> -  </v>
      </c>
      <c t="str" s="89" r="W112">
        <f>IF(K$8=0,0,ROUND(W111-(K112-AH112),2))</f>
        <v> -  </v>
      </c>
      <c t="str" s="89" r="X112">
        <f>IF(L$8=0,0,ROUND(X111-(L112-AI112),2))</f>
        <v> -  </v>
      </c>
      <c t="str" s="89" r="Y112">
        <f>IF(M$8=0,0,ROUND(Y111-(M112-AJ112),2))</f>
        <v> -  </v>
      </c>
      <c t="str" s="89" r="Z112">
        <f>IF(N$8=0,0,ROUND(Z111-(N112-AK112),2))</f>
        <v> -  </v>
      </c>
      <c s="92" r="AA112"/>
      <c t="str" s="89" r="AB112">
        <f>ROUND(Q111*E$9/12,2)</f>
        <v>#NAME?</v>
      </c>
      <c t="str" s="89" r="AC112">
        <f>ROUND(R111*F$9/12,2)</f>
        <v>#NAME?</v>
      </c>
      <c t="str" s="89" r="AD112">
        <f>ROUND(S111*G$9/12,2)</f>
        <v>#NAME?</v>
      </c>
      <c t="str" s="89" r="AE112">
        <f>ROUND(T111*H$9/12,2)</f>
        <v>#NAME?</v>
      </c>
      <c t="str" s="89" r="AF112">
        <f>ROUND(U111*I$9/12,2)</f>
        <v>#NAME?</v>
      </c>
      <c t="str" s="89" r="AG112">
        <f>ROUND(V111*J$9/12,2)</f>
        <v> -  </v>
      </c>
      <c t="str" s="89" r="AH112">
        <f>ROUND(W111*K$9/12,2)</f>
        <v> -  </v>
      </c>
      <c t="str" s="89" r="AI112">
        <f>ROUND(X111*L$9/12,2)</f>
        <v> -  </v>
      </c>
      <c t="str" s="89" r="AJ112">
        <f>ROUND(Y111*M$9/12,2)</f>
        <v> -  </v>
      </c>
      <c t="str" s="89" r="AK112">
        <f>ROUND(Z111*N$9/12,2)</f>
        <v> -  </v>
      </c>
      <c t="str" s="89" r="AL112">
        <f>SUM(AB112:AK112)</f>
        <v>#NAME?</v>
      </c>
      <c s="93" r="AM112"/>
      <c t="str" s="89" r="AN112">
        <f>IF(Q111&gt;0,IF((Q111+AB112)&lt;E$10,Q111+AB112,E$10),0)</f>
        <v>#NAME?</v>
      </c>
      <c t="str" s="89" r="AO112">
        <f>IF(R111&gt;0,IF((R111+AC112)&lt;F$10,R111+AC112,F$10),0)</f>
        <v>#NAME?</v>
      </c>
      <c t="str" s="89" r="AP112">
        <f>IF(S111&gt;0,IF((S111+AD112)&lt;G$10,S111+AD112,G$10),0)</f>
        <v>#NAME?</v>
      </c>
      <c t="str" s="89" r="AQ112">
        <f>IF(T111&gt;0,IF((T111+AE112)&lt;H$10,T111+AE112,H$10),0)</f>
        <v>#NAME?</v>
      </c>
      <c t="str" s="89" r="AR112">
        <f>IF(U111&gt;0,IF((U111+AF112)&lt;I$10,U111+AF112,I$10),0)</f>
        <v>#NAME?</v>
      </c>
      <c t="str" s="89" r="AS112">
        <f>IF(V111&gt;0,IF((V111+AG112)&lt;J$10,V111+AG112,J$10),0)</f>
        <v> -  </v>
      </c>
      <c t="str" s="89" r="AT112">
        <f>IF(W111&gt;0,IF((W111+AH112)&lt;K$10,W111+AH112,K$10),0)</f>
        <v> -  </v>
      </c>
      <c t="str" s="89" r="AU112">
        <f>IF(X111&gt;0,IF((X111+AI112)&lt;L$10,X111+AI112,L$10),0)</f>
        <v> -  </v>
      </c>
      <c t="str" s="89" r="AV112">
        <f>IF(Y111&gt;0,IF((Y111+AJ112)&lt;M$10,Y111+AJ112,M$10),0)</f>
        <v> -  </v>
      </c>
      <c t="str" s="89" r="AW112">
        <f>IF(Z111&gt;0,IF((Z111+AK112)&lt;N$10,Z111+AK112,N$10),0)</f>
        <v> -  </v>
      </c>
      <c t="str" s="89" r="AX112">
        <f>SUM(AN112:AW112)</f>
        <v>#NAME?</v>
      </c>
      <c s="89" r="AY112"/>
      <c t="str" s="91" r="AZ112">
        <f>IF(NOT(snowball),0,IF(Q111&lt;=0,0,IF(AN112+$C112&gt;Q111+AB112,Q111+AB112-AN112,$C112)))</f>
        <v>#NAME?</v>
      </c>
      <c t="str" s="89" r="BA112">
        <f>IF(NOT(snowball),0,IF(R111&lt;=0,0,IF($C112&lt;=SUM($AZ112:AZ112),0,IF(AO112+$C112-SUM($AZ112:AZ112)&gt;R111+AC112,R111+AC112-AO112,$C112-SUM($AZ112:AZ112)))))</f>
        <v>#NAME?</v>
      </c>
      <c t="str" s="89" r="BB112">
        <f>IF(NOT(snowball),0,IF(S111&lt;=0,0,IF($C112&lt;=SUM($AZ112:BA112),0,IF(AP112+$C112-SUM($AZ112:BA112)&gt;S111+AD112,S111+AD112-AP112,$C112-SUM($AZ112:BA112)))))</f>
        <v>#NAME?</v>
      </c>
      <c t="str" s="89" r="BC112">
        <f>IF(NOT(snowball),0,IF(T111&lt;=0,0,IF($C112&lt;=SUM($AZ112:BB112),0,IF(AQ112+$C112-SUM($AZ112:BB112)&gt;T111+AE112,T111+AE112-AQ112,$C112-SUM($AZ112:BB112)))))</f>
        <v>#NAME?</v>
      </c>
      <c t="str" s="89" r="BD112">
        <f>IF(NOT(snowball),0,IF(U111&lt;=0,0,IF($C112&lt;=SUM($AZ112:BC112),0,IF(AR112+$C112-SUM($AZ112:BC112)&gt;U111+AF112,U111+AF112-AR112,$C112-SUM($AZ112:BC112)))))</f>
        <v>#NAME?</v>
      </c>
      <c t="str" s="89" r="BE112">
        <f>IF(NOT(snowball),0,IF(V111&lt;=0,0,IF($C112&lt;=SUM($AZ112:BD112),0,IF(AS112+$C112-SUM($AZ112:BD112)&gt;V111+AG112,V111+AG112-AS112,$C112-SUM($AZ112:BD112)))))</f>
        <v>#NAME?</v>
      </c>
      <c t="str" s="89" r="BF112">
        <f>IF(NOT(snowball),0,IF(W111&lt;=0,0,IF($C112&lt;=SUM($AZ112:BE112),0,IF(AT112+$C112-SUM($AZ112:BE112)&gt;W111+AH112,W111+AH112-AT112,$C112-SUM($AZ112:BE112)))))</f>
        <v>#NAME?</v>
      </c>
      <c t="str" s="89" r="BG112">
        <f>IF(NOT(snowball),0,IF(X111&lt;=0,0,IF($C112&lt;=SUM($AZ112:BF112),0,IF(AU112+$C112-SUM($AZ112:BF112)&gt;X111+AI112,X111+AI112-AU112,$C112-SUM($AZ112:BF112)))))</f>
        <v>#NAME?</v>
      </c>
      <c t="str" s="89" r="BH112">
        <f>IF(NOT(snowball),0,IF(Y111&lt;=0,0,IF($C112&lt;=SUM($AZ112:BG112),0,IF(AV112+$C112-SUM($AZ112:BG112)&gt;Y111+AJ112,Y111+AJ112-AV112,$C112-SUM($AZ112:BG112)))))</f>
        <v>#NAME?</v>
      </c>
      <c t="str" s="89" r="BI112">
        <f>IF(NOT(snowball),0,IF(Z111&lt;=0,0,IF($C112&lt;=SUM($AZ112:BH112),0,IF(AW112+$C112-SUM($AZ112:BH112)&gt;Z111+AK112,Z111+AK112-AW112,$C112-SUM($AZ112:BH112)))))</f>
        <v>#NAME?</v>
      </c>
    </row>
    <row customHeight="1" r="113" ht="10.5">
      <c t="str" s="85" r="A113">
        <f>IF(SUM(Q112:Z112)&lt;=0,"",A112+1)</f>
        <v>#NAME?</v>
      </c>
      <c t="str" s="86" r="B113">
        <f>IF(A113="",NA(),DATE(YEAR(B112),MONTH(B112)+1,1))</f>
        <v>#NAME?</v>
      </c>
      <c t="str" s="87" r="C113">
        <f>IF(A113="","",IF(snowball,IF(($E$5-AX113)&lt;0,0,$E$5-AX113),"n/a")+D113)</f>
        <v>#NAME?</v>
      </c>
      <c s="88" r="D113"/>
      <c t="str" s="89" r="E113">
        <f>AN113+AZ113</f>
        <v>#NAME?</v>
      </c>
      <c t="str" s="89" r="F113">
        <f>AO113+BA113</f>
        <v>#NAME?</v>
      </c>
      <c t="str" s="89" r="G113">
        <f>AP113+BB113</f>
        <v>#NAME?</v>
      </c>
      <c t="str" s="89" r="H113">
        <f>AQ113+BC113</f>
        <v>#NAME?</v>
      </c>
      <c t="str" s="89" r="I113">
        <f>AR113+BD113</f>
        <v>#NAME?</v>
      </c>
      <c t="str" s="89" r="J113">
        <f>AS113+BE113</f>
        <v>#NAME?</v>
      </c>
      <c t="str" s="89" r="K113">
        <f>AT113+BF113</f>
        <v>#NAME?</v>
      </c>
      <c t="str" s="89" r="L113">
        <f>AU113+BG113</f>
        <v>#NAME?</v>
      </c>
      <c t="str" s="89" r="M113">
        <f>AV113+BH113</f>
        <v>#NAME?</v>
      </c>
      <c t="str" s="89" r="N113">
        <f>AW113+BI113</f>
        <v>#NAME?</v>
      </c>
      <c s="90" r="O113"/>
      <c t="str" s="89" r="P113">
        <f>SUM(Q113:Z113)</f>
        <v>#NAME?</v>
      </c>
      <c t="str" s="89" r="Q113">
        <f>IF(E$8=0,0,ROUND(Q112-(E113-AB113),2))</f>
        <v>#NAME?</v>
      </c>
      <c t="str" s="89" r="R113">
        <f>IF(F$8=0,0,ROUND(R112-(F113-AC113),2))</f>
        <v>#NAME?</v>
      </c>
      <c t="str" s="89" r="S113">
        <f>IF(G$8=0,0,ROUND(S112-(G113-AD113),2))</f>
        <v>#NAME?</v>
      </c>
      <c t="str" s="89" r="T113">
        <f>IF(H$8=0,0,ROUND(T112-(H113-AE113),2))</f>
        <v>#NAME?</v>
      </c>
      <c t="str" s="89" r="U113">
        <f>IF(I$8=0,0,ROUND(U112-(I113-AF113),2))</f>
        <v>#NAME?</v>
      </c>
      <c t="str" s="89" r="V113">
        <f>IF(J$8=0,0,ROUND(V112-(J113-AG113),2))</f>
        <v> -  </v>
      </c>
      <c t="str" s="89" r="W113">
        <f>IF(K$8=0,0,ROUND(W112-(K113-AH113),2))</f>
        <v> -  </v>
      </c>
      <c t="str" s="89" r="X113">
        <f>IF(L$8=0,0,ROUND(X112-(L113-AI113),2))</f>
        <v> -  </v>
      </c>
      <c t="str" s="89" r="Y113">
        <f>IF(M$8=0,0,ROUND(Y112-(M113-AJ113),2))</f>
        <v> -  </v>
      </c>
      <c t="str" s="89" r="Z113">
        <f>IF(N$8=0,0,ROUND(Z112-(N113-AK113),2))</f>
        <v> -  </v>
      </c>
      <c s="92" r="AA113"/>
      <c t="str" s="89" r="AB113">
        <f>ROUND(Q112*E$9/12,2)</f>
        <v>#NAME?</v>
      </c>
      <c t="str" s="89" r="AC113">
        <f>ROUND(R112*F$9/12,2)</f>
        <v>#NAME?</v>
      </c>
      <c t="str" s="89" r="AD113">
        <f>ROUND(S112*G$9/12,2)</f>
        <v>#NAME?</v>
      </c>
      <c t="str" s="89" r="AE113">
        <f>ROUND(T112*H$9/12,2)</f>
        <v>#NAME?</v>
      </c>
      <c t="str" s="89" r="AF113">
        <f>ROUND(U112*I$9/12,2)</f>
        <v>#NAME?</v>
      </c>
      <c t="str" s="89" r="AG113">
        <f>ROUND(V112*J$9/12,2)</f>
        <v> -  </v>
      </c>
      <c t="str" s="89" r="AH113">
        <f>ROUND(W112*K$9/12,2)</f>
        <v> -  </v>
      </c>
      <c t="str" s="89" r="AI113">
        <f>ROUND(X112*L$9/12,2)</f>
        <v> -  </v>
      </c>
      <c t="str" s="89" r="AJ113">
        <f>ROUND(Y112*M$9/12,2)</f>
        <v> -  </v>
      </c>
      <c t="str" s="89" r="AK113">
        <f>ROUND(Z112*N$9/12,2)</f>
        <v> -  </v>
      </c>
      <c t="str" s="89" r="AL113">
        <f>SUM(AB113:AK113)</f>
        <v>#NAME?</v>
      </c>
      <c s="93" r="AM113"/>
      <c t="str" s="89" r="AN113">
        <f>IF(Q112&gt;0,IF((Q112+AB113)&lt;E$10,Q112+AB113,E$10),0)</f>
        <v>#NAME?</v>
      </c>
      <c t="str" s="89" r="AO113">
        <f>IF(R112&gt;0,IF((R112+AC113)&lt;F$10,R112+AC113,F$10),0)</f>
        <v>#NAME?</v>
      </c>
      <c t="str" s="89" r="AP113">
        <f>IF(S112&gt;0,IF((S112+AD113)&lt;G$10,S112+AD113,G$10),0)</f>
        <v>#NAME?</v>
      </c>
      <c t="str" s="89" r="AQ113">
        <f>IF(T112&gt;0,IF((T112+AE113)&lt;H$10,T112+AE113,H$10),0)</f>
        <v>#NAME?</v>
      </c>
      <c t="str" s="89" r="AR113">
        <f>IF(U112&gt;0,IF((U112+AF113)&lt;I$10,U112+AF113,I$10),0)</f>
        <v>#NAME?</v>
      </c>
      <c t="str" s="89" r="AS113">
        <f>IF(V112&gt;0,IF((V112+AG113)&lt;J$10,V112+AG113,J$10),0)</f>
        <v> -  </v>
      </c>
      <c t="str" s="89" r="AT113">
        <f>IF(W112&gt;0,IF((W112+AH113)&lt;K$10,W112+AH113,K$10),0)</f>
        <v> -  </v>
      </c>
      <c t="str" s="89" r="AU113">
        <f>IF(X112&gt;0,IF((X112+AI113)&lt;L$10,X112+AI113,L$10),0)</f>
        <v> -  </v>
      </c>
      <c t="str" s="89" r="AV113">
        <f>IF(Y112&gt;0,IF((Y112+AJ113)&lt;M$10,Y112+AJ113,M$10),0)</f>
        <v> -  </v>
      </c>
      <c t="str" s="89" r="AW113">
        <f>IF(Z112&gt;0,IF((Z112+AK113)&lt;N$10,Z112+AK113,N$10),0)</f>
        <v> -  </v>
      </c>
      <c t="str" s="89" r="AX113">
        <f>SUM(AN113:AW113)</f>
        <v>#NAME?</v>
      </c>
      <c s="89" r="AY113"/>
      <c t="str" s="91" r="AZ113">
        <f>IF(NOT(snowball),0,IF(Q112&lt;=0,0,IF(AN113+$C113&gt;Q112+AB113,Q112+AB113-AN113,$C113)))</f>
        <v>#NAME?</v>
      </c>
      <c t="str" s="89" r="BA113">
        <f>IF(NOT(snowball),0,IF(R112&lt;=0,0,IF($C113&lt;=SUM($AZ113:AZ113),0,IF(AO113+$C113-SUM($AZ113:AZ113)&gt;R112+AC113,R112+AC113-AO113,$C113-SUM($AZ113:AZ113)))))</f>
        <v>#NAME?</v>
      </c>
      <c t="str" s="89" r="BB113">
        <f>IF(NOT(snowball),0,IF(S112&lt;=0,0,IF($C113&lt;=SUM($AZ113:BA113),0,IF(AP113+$C113-SUM($AZ113:BA113)&gt;S112+AD113,S112+AD113-AP113,$C113-SUM($AZ113:BA113)))))</f>
        <v>#NAME?</v>
      </c>
      <c t="str" s="89" r="BC113">
        <f>IF(NOT(snowball),0,IF(T112&lt;=0,0,IF($C113&lt;=SUM($AZ113:BB113),0,IF(AQ113+$C113-SUM($AZ113:BB113)&gt;T112+AE113,T112+AE113-AQ113,$C113-SUM($AZ113:BB113)))))</f>
        <v>#NAME?</v>
      </c>
      <c t="str" s="89" r="BD113">
        <f>IF(NOT(snowball),0,IF(U112&lt;=0,0,IF($C113&lt;=SUM($AZ113:BC113),0,IF(AR113+$C113-SUM($AZ113:BC113)&gt;U112+AF113,U112+AF113-AR113,$C113-SUM($AZ113:BC113)))))</f>
        <v>#NAME?</v>
      </c>
      <c t="str" s="89" r="BE113">
        <f>IF(NOT(snowball),0,IF(V112&lt;=0,0,IF($C113&lt;=SUM($AZ113:BD113),0,IF(AS113+$C113-SUM($AZ113:BD113)&gt;V112+AG113,V112+AG113-AS113,$C113-SUM($AZ113:BD113)))))</f>
        <v>#NAME?</v>
      </c>
      <c t="str" s="89" r="BF113">
        <f>IF(NOT(snowball),0,IF(W112&lt;=0,0,IF($C113&lt;=SUM($AZ113:BE113),0,IF(AT113+$C113-SUM($AZ113:BE113)&gt;W112+AH113,W112+AH113-AT113,$C113-SUM($AZ113:BE113)))))</f>
        <v>#NAME?</v>
      </c>
      <c t="str" s="89" r="BG113">
        <f>IF(NOT(snowball),0,IF(X112&lt;=0,0,IF($C113&lt;=SUM($AZ113:BF113),0,IF(AU113+$C113-SUM($AZ113:BF113)&gt;X112+AI113,X112+AI113-AU113,$C113-SUM($AZ113:BF113)))))</f>
        <v>#NAME?</v>
      </c>
      <c t="str" s="89" r="BH113">
        <f>IF(NOT(snowball),0,IF(Y112&lt;=0,0,IF($C113&lt;=SUM($AZ113:BG113),0,IF(AV113+$C113-SUM($AZ113:BG113)&gt;Y112+AJ113,Y112+AJ113-AV113,$C113-SUM($AZ113:BG113)))))</f>
        <v>#NAME?</v>
      </c>
      <c t="str" s="89" r="BI113">
        <f>IF(NOT(snowball),0,IF(Z112&lt;=0,0,IF($C113&lt;=SUM($AZ113:BH113),0,IF(AW113+$C113-SUM($AZ113:BH113)&gt;Z112+AK113,Z112+AK113-AW113,$C113-SUM($AZ113:BH113)))))</f>
        <v>#NAME?</v>
      </c>
    </row>
    <row customHeight="1" r="114" ht="10.5">
      <c t="str" s="85" r="A114">
        <f>IF(SUM(Q113:Z113)&lt;=0,"",A113+1)</f>
        <v>#NAME?</v>
      </c>
      <c t="str" s="86" r="B114">
        <f>IF(A114="",NA(),DATE(YEAR(B113),MONTH(B113)+1,1))</f>
        <v>#NAME?</v>
      </c>
      <c t="str" s="87" r="C114">
        <f>IF(A114="","",IF(snowball,IF(($E$5-AX114)&lt;0,0,$E$5-AX114),"n/a")+D114)</f>
        <v>#NAME?</v>
      </c>
      <c s="88" r="D114"/>
      <c t="str" s="89" r="E114">
        <f>AN114+AZ114</f>
        <v>#NAME?</v>
      </c>
      <c t="str" s="89" r="F114">
        <f>AO114+BA114</f>
        <v>#NAME?</v>
      </c>
      <c t="str" s="89" r="G114">
        <f>AP114+BB114</f>
        <v>#NAME?</v>
      </c>
      <c t="str" s="89" r="H114">
        <f>AQ114+BC114</f>
        <v>#NAME?</v>
      </c>
      <c t="str" s="89" r="I114">
        <f>AR114+BD114</f>
        <v>#NAME?</v>
      </c>
      <c t="str" s="89" r="J114">
        <f>AS114+BE114</f>
        <v>#NAME?</v>
      </c>
      <c t="str" s="89" r="K114">
        <f>AT114+BF114</f>
        <v>#NAME?</v>
      </c>
      <c t="str" s="89" r="L114">
        <f>AU114+BG114</f>
        <v>#NAME?</v>
      </c>
      <c t="str" s="89" r="M114">
        <f>AV114+BH114</f>
        <v>#NAME?</v>
      </c>
      <c t="str" s="89" r="N114">
        <f>AW114+BI114</f>
        <v>#NAME?</v>
      </c>
      <c s="90" r="O114"/>
      <c t="str" s="89" r="P114">
        <f>SUM(Q114:Z114)</f>
        <v>#NAME?</v>
      </c>
      <c t="str" s="89" r="Q114">
        <f>IF(E$8=0,0,ROUND(Q113-(E114-AB114),2))</f>
        <v>#NAME?</v>
      </c>
      <c t="str" s="89" r="R114">
        <f>IF(F$8=0,0,ROUND(R113-(F114-AC114),2))</f>
        <v>#NAME?</v>
      </c>
      <c t="str" s="89" r="S114">
        <f>IF(G$8=0,0,ROUND(S113-(G114-AD114),2))</f>
        <v>#NAME?</v>
      </c>
      <c t="str" s="89" r="T114">
        <f>IF(H$8=0,0,ROUND(T113-(H114-AE114),2))</f>
        <v>#NAME?</v>
      </c>
      <c t="str" s="89" r="U114">
        <f>IF(I$8=0,0,ROUND(U113-(I114-AF114),2))</f>
        <v>#NAME?</v>
      </c>
      <c t="str" s="89" r="V114">
        <f>IF(J$8=0,0,ROUND(V113-(J114-AG114),2))</f>
        <v> -  </v>
      </c>
      <c t="str" s="89" r="W114">
        <f>IF(K$8=0,0,ROUND(W113-(K114-AH114),2))</f>
        <v> -  </v>
      </c>
      <c t="str" s="89" r="X114">
        <f>IF(L$8=0,0,ROUND(X113-(L114-AI114),2))</f>
        <v> -  </v>
      </c>
      <c t="str" s="89" r="Y114">
        <f>IF(M$8=0,0,ROUND(Y113-(M114-AJ114),2))</f>
        <v> -  </v>
      </c>
      <c t="str" s="89" r="Z114">
        <f>IF(N$8=0,0,ROUND(Z113-(N114-AK114),2))</f>
        <v> -  </v>
      </c>
      <c s="92" r="AA114"/>
      <c t="str" s="89" r="AB114">
        <f>ROUND(Q113*E$9/12,2)</f>
        <v>#NAME?</v>
      </c>
      <c t="str" s="89" r="AC114">
        <f>ROUND(R113*F$9/12,2)</f>
        <v>#NAME?</v>
      </c>
      <c t="str" s="89" r="AD114">
        <f>ROUND(S113*G$9/12,2)</f>
        <v>#NAME?</v>
      </c>
      <c t="str" s="89" r="AE114">
        <f>ROUND(T113*H$9/12,2)</f>
        <v>#NAME?</v>
      </c>
      <c t="str" s="89" r="AF114">
        <f>ROUND(U113*I$9/12,2)</f>
        <v>#NAME?</v>
      </c>
      <c t="str" s="89" r="AG114">
        <f>ROUND(V113*J$9/12,2)</f>
        <v> -  </v>
      </c>
      <c t="str" s="89" r="AH114">
        <f>ROUND(W113*K$9/12,2)</f>
        <v> -  </v>
      </c>
      <c t="str" s="89" r="AI114">
        <f>ROUND(X113*L$9/12,2)</f>
        <v> -  </v>
      </c>
      <c t="str" s="89" r="AJ114">
        <f>ROUND(Y113*M$9/12,2)</f>
        <v> -  </v>
      </c>
      <c t="str" s="89" r="AK114">
        <f>ROUND(Z113*N$9/12,2)</f>
        <v> -  </v>
      </c>
      <c t="str" s="89" r="AL114">
        <f>SUM(AB114:AK114)</f>
        <v>#NAME?</v>
      </c>
      <c s="93" r="AM114"/>
      <c t="str" s="89" r="AN114">
        <f>IF(Q113&gt;0,IF((Q113+AB114)&lt;E$10,Q113+AB114,E$10),0)</f>
        <v>#NAME?</v>
      </c>
      <c t="str" s="89" r="AO114">
        <f>IF(R113&gt;0,IF((R113+AC114)&lt;F$10,R113+AC114,F$10),0)</f>
        <v>#NAME?</v>
      </c>
      <c t="str" s="89" r="AP114">
        <f>IF(S113&gt;0,IF((S113+AD114)&lt;G$10,S113+AD114,G$10),0)</f>
        <v>#NAME?</v>
      </c>
      <c t="str" s="89" r="AQ114">
        <f>IF(T113&gt;0,IF((T113+AE114)&lt;H$10,T113+AE114,H$10),0)</f>
        <v>#NAME?</v>
      </c>
      <c t="str" s="89" r="AR114">
        <f>IF(U113&gt;0,IF((U113+AF114)&lt;I$10,U113+AF114,I$10),0)</f>
        <v>#NAME?</v>
      </c>
      <c t="str" s="89" r="AS114">
        <f>IF(V113&gt;0,IF((V113+AG114)&lt;J$10,V113+AG114,J$10),0)</f>
        <v> -  </v>
      </c>
      <c t="str" s="89" r="AT114">
        <f>IF(W113&gt;0,IF((W113+AH114)&lt;K$10,W113+AH114,K$10),0)</f>
        <v> -  </v>
      </c>
      <c t="str" s="89" r="AU114">
        <f>IF(X113&gt;0,IF((X113+AI114)&lt;L$10,X113+AI114,L$10),0)</f>
        <v> -  </v>
      </c>
      <c t="str" s="89" r="AV114">
        <f>IF(Y113&gt;0,IF((Y113+AJ114)&lt;M$10,Y113+AJ114,M$10),0)</f>
        <v> -  </v>
      </c>
      <c t="str" s="89" r="AW114">
        <f>IF(Z113&gt;0,IF((Z113+AK114)&lt;N$10,Z113+AK114,N$10),0)</f>
        <v> -  </v>
      </c>
      <c t="str" s="89" r="AX114">
        <f>SUM(AN114:AW114)</f>
        <v>#NAME?</v>
      </c>
      <c s="89" r="AY114"/>
      <c t="str" s="91" r="AZ114">
        <f>IF(NOT(snowball),0,IF(Q113&lt;=0,0,IF(AN114+$C114&gt;Q113+AB114,Q113+AB114-AN114,$C114)))</f>
        <v>#NAME?</v>
      </c>
      <c t="str" s="89" r="BA114">
        <f>IF(NOT(snowball),0,IF(R113&lt;=0,0,IF($C114&lt;=SUM($AZ114:AZ114),0,IF(AO114+$C114-SUM($AZ114:AZ114)&gt;R113+AC114,R113+AC114-AO114,$C114-SUM($AZ114:AZ114)))))</f>
        <v>#NAME?</v>
      </c>
      <c t="str" s="89" r="BB114">
        <f>IF(NOT(snowball),0,IF(S113&lt;=0,0,IF($C114&lt;=SUM($AZ114:BA114),0,IF(AP114+$C114-SUM($AZ114:BA114)&gt;S113+AD114,S113+AD114-AP114,$C114-SUM($AZ114:BA114)))))</f>
        <v>#NAME?</v>
      </c>
      <c t="str" s="89" r="BC114">
        <f>IF(NOT(snowball),0,IF(T113&lt;=0,0,IF($C114&lt;=SUM($AZ114:BB114),0,IF(AQ114+$C114-SUM($AZ114:BB114)&gt;T113+AE114,T113+AE114-AQ114,$C114-SUM($AZ114:BB114)))))</f>
        <v>#NAME?</v>
      </c>
      <c t="str" s="89" r="BD114">
        <f>IF(NOT(snowball),0,IF(U113&lt;=0,0,IF($C114&lt;=SUM($AZ114:BC114),0,IF(AR114+$C114-SUM($AZ114:BC114)&gt;U113+AF114,U113+AF114-AR114,$C114-SUM($AZ114:BC114)))))</f>
        <v>#NAME?</v>
      </c>
      <c t="str" s="89" r="BE114">
        <f>IF(NOT(snowball),0,IF(V113&lt;=0,0,IF($C114&lt;=SUM($AZ114:BD114),0,IF(AS114+$C114-SUM($AZ114:BD114)&gt;V113+AG114,V113+AG114-AS114,$C114-SUM($AZ114:BD114)))))</f>
        <v>#NAME?</v>
      </c>
      <c t="str" s="89" r="BF114">
        <f>IF(NOT(snowball),0,IF(W113&lt;=0,0,IF($C114&lt;=SUM($AZ114:BE114),0,IF(AT114+$C114-SUM($AZ114:BE114)&gt;W113+AH114,W113+AH114-AT114,$C114-SUM($AZ114:BE114)))))</f>
        <v>#NAME?</v>
      </c>
      <c t="str" s="89" r="BG114">
        <f>IF(NOT(snowball),0,IF(X113&lt;=0,0,IF($C114&lt;=SUM($AZ114:BF114),0,IF(AU114+$C114-SUM($AZ114:BF114)&gt;X113+AI114,X113+AI114-AU114,$C114-SUM($AZ114:BF114)))))</f>
        <v>#NAME?</v>
      </c>
      <c t="str" s="89" r="BH114">
        <f>IF(NOT(snowball),0,IF(Y113&lt;=0,0,IF($C114&lt;=SUM($AZ114:BG114),0,IF(AV114+$C114-SUM($AZ114:BG114)&gt;Y113+AJ114,Y113+AJ114-AV114,$C114-SUM($AZ114:BG114)))))</f>
        <v>#NAME?</v>
      </c>
      <c t="str" s="89" r="BI114">
        <f>IF(NOT(snowball),0,IF(Z113&lt;=0,0,IF($C114&lt;=SUM($AZ114:BH114),0,IF(AW114+$C114-SUM($AZ114:BH114)&gt;Z113+AK114,Z113+AK114-AW114,$C114-SUM($AZ114:BH114)))))</f>
        <v>#NAME?</v>
      </c>
    </row>
    <row customHeight="1" r="115" ht="10.5">
      <c t="str" s="85" r="A115">
        <f>IF(SUM(Q114:Z114)&lt;=0,"",A114+1)</f>
        <v>#NAME?</v>
      </c>
      <c t="str" s="86" r="B115">
        <f>IF(A115="",NA(),DATE(YEAR(B114),MONTH(B114)+1,1))</f>
        <v>#NAME?</v>
      </c>
      <c t="str" s="87" r="C115">
        <f>IF(A115="","",IF(snowball,IF(($E$5-AX115)&lt;0,0,$E$5-AX115),"n/a")+D115)</f>
        <v>#NAME?</v>
      </c>
      <c s="88" r="D115"/>
      <c t="str" s="89" r="E115">
        <f>AN115+AZ115</f>
        <v>#NAME?</v>
      </c>
      <c t="str" s="89" r="F115">
        <f>AO115+BA115</f>
        <v>#NAME?</v>
      </c>
      <c t="str" s="89" r="G115">
        <f>AP115+BB115</f>
        <v>#NAME?</v>
      </c>
      <c t="str" s="89" r="H115">
        <f>AQ115+BC115</f>
        <v>#NAME?</v>
      </c>
      <c t="str" s="89" r="I115">
        <f>AR115+BD115</f>
        <v>#NAME?</v>
      </c>
      <c t="str" s="89" r="J115">
        <f>AS115+BE115</f>
        <v>#NAME?</v>
      </c>
      <c t="str" s="89" r="K115">
        <f>AT115+BF115</f>
        <v>#NAME?</v>
      </c>
      <c t="str" s="89" r="L115">
        <f>AU115+BG115</f>
        <v>#NAME?</v>
      </c>
      <c t="str" s="89" r="M115">
        <f>AV115+BH115</f>
        <v>#NAME?</v>
      </c>
      <c t="str" s="89" r="N115">
        <f>AW115+BI115</f>
        <v>#NAME?</v>
      </c>
      <c s="90" r="O115"/>
      <c t="str" s="89" r="P115">
        <f>SUM(Q115:Z115)</f>
        <v>#NAME?</v>
      </c>
      <c t="str" s="89" r="Q115">
        <f>IF(E$8=0,0,ROUND(Q114-(E115-AB115),2))</f>
        <v>#NAME?</v>
      </c>
      <c t="str" s="89" r="R115">
        <f>IF(F$8=0,0,ROUND(R114-(F115-AC115),2))</f>
        <v>#NAME?</v>
      </c>
      <c t="str" s="89" r="S115">
        <f>IF(G$8=0,0,ROUND(S114-(G115-AD115),2))</f>
        <v>#NAME?</v>
      </c>
      <c t="str" s="89" r="T115">
        <f>IF(H$8=0,0,ROUND(T114-(H115-AE115),2))</f>
        <v>#NAME?</v>
      </c>
      <c t="str" s="89" r="U115">
        <f>IF(I$8=0,0,ROUND(U114-(I115-AF115),2))</f>
        <v>#NAME?</v>
      </c>
      <c t="str" s="89" r="V115">
        <f>IF(J$8=0,0,ROUND(V114-(J115-AG115),2))</f>
        <v> -  </v>
      </c>
      <c t="str" s="89" r="W115">
        <f>IF(K$8=0,0,ROUND(W114-(K115-AH115),2))</f>
        <v> -  </v>
      </c>
      <c t="str" s="89" r="X115">
        <f>IF(L$8=0,0,ROUND(X114-(L115-AI115),2))</f>
        <v> -  </v>
      </c>
      <c t="str" s="89" r="Y115">
        <f>IF(M$8=0,0,ROUND(Y114-(M115-AJ115),2))</f>
        <v> -  </v>
      </c>
      <c t="str" s="89" r="Z115">
        <f>IF(N$8=0,0,ROUND(Z114-(N115-AK115),2))</f>
        <v> -  </v>
      </c>
      <c s="92" r="AA115"/>
      <c t="str" s="89" r="AB115">
        <f>ROUND(Q114*E$9/12,2)</f>
        <v>#NAME?</v>
      </c>
      <c t="str" s="89" r="AC115">
        <f>ROUND(R114*F$9/12,2)</f>
        <v>#NAME?</v>
      </c>
      <c t="str" s="89" r="AD115">
        <f>ROUND(S114*G$9/12,2)</f>
        <v>#NAME?</v>
      </c>
      <c t="str" s="89" r="AE115">
        <f>ROUND(T114*H$9/12,2)</f>
        <v>#NAME?</v>
      </c>
      <c t="str" s="89" r="AF115">
        <f>ROUND(U114*I$9/12,2)</f>
        <v>#NAME?</v>
      </c>
      <c t="str" s="89" r="AG115">
        <f>ROUND(V114*J$9/12,2)</f>
        <v> -  </v>
      </c>
      <c t="str" s="89" r="AH115">
        <f>ROUND(W114*K$9/12,2)</f>
        <v> -  </v>
      </c>
      <c t="str" s="89" r="AI115">
        <f>ROUND(X114*L$9/12,2)</f>
        <v> -  </v>
      </c>
      <c t="str" s="89" r="AJ115">
        <f>ROUND(Y114*M$9/12,2)</f>
        <v> -  </v>
      </c>
      <c t="str" s="89" r="AK115">
        <f>ROUND(Z114*N$9/12,2)</f>
        <v> -  </v>
      </c>
      <c t="str" s="89" r="AL115">
        <f>SUM(AB115:AK115)</f>
        <v>#NAME?</v>
      </c>
      <c s="93" r="AM115"/>
      <c t="str" s="89" r="AN115">
        <f>IF(Q114&gt;0,IF((Q114+AB115)&lt;E$10,Q114+AB115,E$10),0)</f>
        <v>#NAME?</v>
      </c>
      <c t="str" s="89" r="AO115">
        <f>IF(R114&gt;0,IF((R114+AC115)&lt;F$10,R114+AC115,F$10),0)</f>
        <v>#NAME?</v>
      </c>
      <c t="str" s="89" r="AP115">
        <f>IF(S114&gt;0,IF((S114+AD115)&lt;G$10,S114+AD115,G$10),0)</f>
        <v>#NAME?</v>
      </c>
      <c t="str" s="89" r="AQ115">
        <f>IF(T114&gt;0,IF((T114+AE115)&lt;H$10,T114+AE115,H$10),0)</f>
        <v>#NAME?</v>
      </c>
      <c t="str" s="89" r="AR115">
        <f>IF(U114&gt;0,IF((U114+AF115)&lt;I$10,U114+AF115,I$10),0)</f>
        <v>#NAME?</v>
      </c>
      <c t="str" s="89" r="AS115">
        <f>IF(V114&gt;0,IF((V114+AG115)&lt;J$10,V114+AG115,J$10),0)</f>
        <v> -  </v>
      </c>
      <c t="str" s="89" r="AT115">
        <f>IF(W114&gt;0,IF((W114+AH115)&lt;K$10,W114+AH115,K$10),0)</f>
        <v> -  </v>
      </c>
      <c t="str" s="89" r="AU115">
        <f>IF(X114&gt;0,IF((X114+AI115)&lt;L$10,X114+AI115,L$10),0)</f>
        <v> -  </v>
      </c>
      <c t="str" s="89" r="AV115">
        <f>IF(Y114&gt;0,IF((Y114+AJ115)&lt;M$10,Y114+AJ115,M$10),0)</f>
        <v> -  </v>
      </c>
      <c t="str" s="89" r="AW115">
        <f>IF(Z114&gt;0,IF((Z114+AK115)&lt;N$10,Z114+AK115,N$10),0)</f>
        <v> -  </v>
      </c>
      <c t="str" s="89" r="AX115">
        <f>SUM(AN115:AW115)</f>
        <v>#NAME?</v>
      </c>
      <c s="89" r="AY115"/>
      <c t="str" s="91" r="AZ115">
        <f>IF(NOT(snowball),0,IF(Q114&lt;=0,0,IF(AN115+$C115&gt;Q114+AB115,Q114+AB115-AN115,$C115)))</f>
        <v>#NAME?</v>
      </c>
      <c t="str" s="89" r="BA115">
        <f>IF(NOT(snowball),0,IF(R114&lt;=0,0,IF($C115&lt;=SUM($AZ115:AZ115),0,IF(AO115+$C115-SUM($AZ115:AZ115)&gt;R114+AC115,R114+AC115-AO115,$C115-SUM($AZ115:AZ115)))))</f>
        <v>#NAME?</v>
      </c>
      <c t="str" s="89" r="BB115">
        <f>IF(NOT(snowball),0,IF(S114&lt;=0,0,IF($C115&lt;=SUM($AZ115:BA115),0,IF(AP115+$C115-SUM($AZ115:BA115)&gt;S114+AD115,S114+AD115-AP115,$C115-SUM($AZ115:BA115)))))</f>
        <v>#NAME?</v>
      </c>
      <c t="str" s="89" r="BC115">
        <f>IF(NOT(snowball),0,IF(T114&lt;=0,0,IF($C115&lt;=SUM($AZ115:BB115),0,IF(AQ115+$C115-SUM($AZ115:BB115)&gt;T114+AE115,T114+AE115-AQ115,$C115-SUM($AZ115:BB115)))))</f>
        <v>#NAME?</v>
      </c>
      <c t="str" s="89" r="BD115">
        <f>IF(NOT(snowball),0,IF(U114&lt;=0,0,IF($C115&lt;=SUM($AZ115:BC115),0,IF(AR115+$C115-SUM($AZ115:BC115)&gt;U114+AF115,U114+AF115-AR115,$C115-SUM($AZ115:BC115)))))</f>
        <v>#NAME?</v>
      </c>
      <c t="str" s="89" r="BE115">
        <f>IF(NOT(snowball),0,IF(V114&lt;=0,0,IF($C115&lt;=SUM($AZ115:BD115),0,IF(AS115+$C115-SUM($AZ115:BD115)&gt;V114+AG115,V114+AG115-AS115,$C115-SUM($AZ115:BD115)))))</f>
        <v>#NAME?</v>
      </c>
      <c t="str" s="89" r="BF115">
        <f>IF(NOT(snowball),0,IF(W114&lt;=0,0,IF($C115&lt;=SUM($AZ115:BE115),0,IF(AT115+$C115-SUM($AZ115:BE115)&gt;W114+AH115,W114+AH115-AT115,$C115-SUM($AZ115:BE115)))))</f>
        <v>#NAME?</v>
      </c>
      <c t="str" s="89" r="BG115">
        <f>IF(NOT(snowball),0,IF(X114&lt;=0,0,IF($C115&lt;=SUM($AZ115:BF115),0,IF(AU115+$C115-SUM($AZ115:BF115)&gt;X114+AI115,X114+AI115-AU115,$C115-SUM($AZ115:BF115)))))</f>
        <v>#NAME?</v>
      </c>
      <c t="str" s="89" r="BH115">
        <f>IF(NOT(snowball),0,IF(Y114&lt;=0,0,IF($C115&lt;=SUM($AZ115:BG115),0,IF(AV115+$C115-SUM($AZ115:BG115)&gt;Y114+AJ115,Y114+AJ115-AV115,$C115-SUM($AZ115:BG115)))))</f>
        <v>#NAME?</v>
      </c>
      <c t="str" s="89" r="BI115">
        <f>IF(NOT(snowball),0,IF(Z114&lt;=0,0,IF($C115&lt;=SUM($AZ115:BH115),0,IF(AW115+$C115-SUM($AZ115:BH115)&gt;Z114+AK115,Z114+AK115-AW115,$C115-SUM($AZ115:BH115)))))</f>
        <v>#NAME?</v>
      </c>
    </row>
    <row customHeight="1" r="116" ht="10.5">
      <c t="str" s="85" r="A116">
        <f>IF(SUM(Q115:Z115)&lt;=0,"",A115+1)</f>
        <v>#NAME?</v>
      </c>
      <c t="str" s="86" r="B116">
        <f>IF(A116="",NA(),DATE(YEAR(B115),MONTH(B115)+1,1))</f>
        <v>#NAME?</v>
      </c>
      <c t="str" s="87" r="C116">
        <f>IF(A116="","",IF(snowball,IF(($E$5-AX116)&lt;0,0,$E$5-AX116),"n/a")+D116)</f>
        <v>#NAME?</v>
      </c>
      <c s="88" r="D116"/>
      <c t="str" s="89" r="E116">
        <f>AN116+AZ116</f>
        <v>#NAME?</v>
      </c>
      <c t="str" s="89" r="F116">
        <f>AO116+BA116</f>
        <v>#NAME?</v>
      </c>
      <c t="str" s="89" r="G116">
        <f>AP116+BB116</f>
        <v>#NAME?</v>
      </c>
      <c t="str" s="89" r="H116">
        <f>AQ116+BC116</f>
        <v>#NAME?</v>
      </c>
      <c t="str" s="89" r="I116">
        <f>AR116+BD116</f>
        <v>#NAME?</v>
      </c>
      <c t="str" s="89" r="J116">
        <f>AS116+BE116</f>
        <v>#NAME?</v>
      </c>
      <c t="str" s="89" r="K116">
        <f>AT116+BF116</f>
        <v>#NAME?</v>
      </c>
      <c t="str" s="89" r="L116">
        <f>AU116+BG116</f>
        <v>#NAME?</v>
      </c>
      <c t="str" s="89" r="M116">
        <f>AV116+BH116</f>
        <v>#NAME?</v>
      </c>
      <c t="str" s="89" r="N116">
        <f>AW116+BI116</f>
        <v>#NAME?</v>
      </c>
      <c s="90" r="O116"/>
      <c t="str" s="89" r="P116">
        <f>SUM(Q116:Z116)</f>
        <v>#NAME?</v>
      </c>
      <c t="str" s="89" r="Q116">
        <f>IF(E$8=0,0,ROUND(Q115-(E116-AB116),2))</f>
        <v>#NAME?</v>
      </c>
      <c t="str" s="89" r="R116">
        <f>IF(F$8=0,0,ROUND(R115-(F116-AC116),2))</f>
        <v>#NAME?</v>
      </c>
      <c t="str" s="89" r="S116">
        <f>IF(G$8=0,0,ROUND(S115-(G116-AD116),2))</f>
        <v>#NAME?</v>
      </c>
      <c t="str" s="89" r="T116">
        <f>IF(H$8=0,0,ROUND(T115-(H116-AE116),2))</f>
        <v>#NAME?</v>
      </c>
      <c t="str" s="89" r="U116">
        <f>IF(I$8=0,0,ROUND(U115-(I116-AF116),2))</f>
        <v>#NAME?</v>
      </c>
      <c t="str" s="89" r="V116">
        <f>IF(J$8=0,0,ROUND(V115-(J116-AG116),2))</f>
        <v> -  </v>
      </c>
      <c t="str" s="89" r="W116">
        <f>IF(K$8=0,0,ROUND(W115-(K116-AH116),2))</f>
        <v> -  </v>
      </c>
      <c t="str" s="89" r="X116">
        <f>IF(L$8=0,0,ROUND(X115-(L116-AI116),2))</f>
        <v> -  </v>
      </c>
      <c t="str" s="89" r="Y116">
        <f>IF(M$8=0,0,ROUND(Y115-(M116-AJ116),2))</f>
        <v> -  </v>
      </c>
      <c t="str" s="89" r="Z116">
        <f>IF(N$8=0,0,ROUND(Z115-(N116-AK116),2))</f>
        <v> -  </v>
      </c>
      <c s="92" r="AA116"/>
      <c t="str" s="89" r="AB116">
        <f>ROUND(Q115*E$9/12,2)</f>
        <v>#NAME?</v>
      </c>
      <c t="str" s="89" r="AC116">
        <f>ROUND(R115*F$9/12,2)</f>
        <v>#NAME?</v>
      </c>
      <c t="str" s="89" r="AD116">
        <f>ROUND(S115*G$9/12,2)</f>
        <v>#NAME?</v>
      </c>
      <c t="str" s="89" r="AE116">
        <f>ROUND(T115*H$9/12,2)</f>
        <v>#NAME?</v>
      </c>
      <c t="str" s="89" r="AF116">
        <f>ROUND(U115*I$9/12,2)</f>
        <v>#NAME?</v>
      </c>
      <c t="str" s="89" r="AG116">
        <f>ROUND(V115*J$9/12,2)</f>
        <v> -  </v>
      </c>
      <c t="str" s="89" r="AH116">
        <f>ROUND(W115*K$9/12,2)</f>
        <v> -  </v>
      </c>
      <c t="str" s="89" r="AI116">
        <f>ROUND(X115*L$9/12,2)</f>
        <v> -  </v>
      </c>
      <c t="str" s="89" r="AJ116">
        <f>ROUND(Y115*M$9/12,2)</f>
        <v> -  </v>
      </c>
      <c t="str" s="89" r="AK116">
        <f>ROUND(Z115*N$9/12,2)</f>
        <v> -  </v>
      </c>
      <c t="str" s="89" r="AL116">
        <f>SUM(AB116:AK116)</f>
        <v>#NAME?</v>
      </c>
      <c s="93" r="AM116"/>
      <c t="str" s="89" r="AN116">
        <f>IF(Q115&gt;0,IF((Q115+AB116)&lt;E$10,Q115+AB116,E$10),0)</f>
        <v>#NAME?</v>
      </c>
      <c t="str" s="89" r="AO116">
        <f>IF(R115&gt;0,IF((R115+AC116)&lt;F$10,R115+AC116,F$10),0)</f>
        <v>#NAME?</v>
      </c>
      <c t="str" s="89" r="AP116">
        <f>IF(S115&gt;0,IF((S115+AD116)&lt;G$10,S115+AD116,G$10),0)</f>
        <v>#NAME?</v>
      </c>
      <c t="str" s="89" r="AQ116">
        <f>IF(T115&gt;0,IF((T115+AE116)&lt;H$10,T115+AE116,H$10),0)</f>
        <v>#NAME?</v>
      </c>
      <c t="str" s="89" r="AR116">
        <f>IF(U115&gt;0,IF((U115+AF116)&lt;I$10,U115+AF116,I$10),0)</f>
        <v>#NAME?</v>
      </c>
      <c t="str" s="89" r="AS116">
        <f>IF(V115&gt;0,IF((V115+AG116)&lt;J$10,V115+AG116,J$10),0)</f>
        <v> -  </v>
      </c>
      <c t="str" s="89" r="AT116">
        <f>IF(W115&gt;0,IF((W115+AH116)&lt;K$10,W115+AH116,K$10),0)</f>
        <v> -  </v>
      </c>
      <c t="str" s="89" r="AU116">
        <f>IF(X115&gt;0,IF((X115+AI116)&lt;L$10,X115+AI116,L$10),0)</f>
        <v> -  </v>
      </c>
      <c t="str" s="89" r="AV116">
        <f>IF(Y115&gt;0,IF((Y115+AJ116)&lt;M$10,Y115+AJ116,M$10),0)</f>
        <v> -  </v>
      </c>
      <c t="str" s="89" r="AW116">
        <f>IF(Z115&gt;0,IF((Z115+AK116)&lt;N$10,Z115+AK116,N$10),0)</f>
        <v> -  </v>
      </c>
      <c t="str" s="89" r="AX116">
        <f>SUM(AN116:AW116)</f>
        <v>#NAME?</v>
      </c>
      <c s="89" r="AY116"/>
      <c t="str" s="91" r="AZ116">
        <f>IF(NOT(snowball),0,IF(Q115&lt;=0,0,IF(AN116+$C116&gt;Q115+AB116,Q115+AB116-AN116,$C116)))</f>
        <v>#NAME?</v>
      </c>
      <c t="str" s="89" r="BA116">
        <f>IF(NOT(snowball),0,IF(R115&lt;=0,0,IF($C116&lt;=SUM($AZ116:AZ116),0,IF(AO116+$C116-SUM($AZ116:AZ116)&gt;R115+AC116,R115+AC116-AO116,$C116-SUM($AZ116:AZ116)))))</f>
        <v>#NAME?</v>
      </c>
      <c t="str" s="89" r="BB116">
        <f>IF(NOT(snowball),0,IF(S115&lt;=0,0,IF($C116&lt;=SUM($AZ116:BA116),0,IF(AP116+$C116-SUM($AZ116:BA116)&gt;S115+AD116,S115+AD116-AP116,$C116-SUM($AZ116:BA116)))))</f>
        <v>#NAME?</v>
      </c>
      <c t="str" s="89" r="BC116">
        <f>IF(NOT(snowball),0,IF(T115&lt;=0,0,IF($C116&lt;=SUM($AZ116:BB116),0,IF(AQ116+$C116-SUM($AZ116:BB116)&gt;T115+AE116,T115+AE116-AQ116,$C116-SUM($AZ116:BB116)))))</f>
        <v>#NAME?</v>
      </c>
      <c t="str" s="89" r="BD116">
        <f>IF(NOT(snowball),0,IF(U115&lt;=0,0,IF($C116&lt;=SUM($AZ116:BC116),0,IF(AR116+$C116-SUM($AZ116:BC116)&gt;U115+AF116,U115+AF116-AR116,$C116-SUM($AZ116:BC116)))))</f>
        <v>#NAME?</v>
      </c>
      <c t="str" s="89" r="BE116">
        <f>IF(NOT(snowball),0,IF(V115&lt;=0,0,IF($C116&lt;=SUM($AZ116:BD116),0,IF(AS116+$C116-SUM($AZ116:BD116)&gt;V115+AG116,V115+AG116-AS116,$C116-SUM($AZ116:BD116)))))</f>
        <v>#NAME?</v>
      </c>
      <c t="str" s="89" r="BF116">
        <f>IF(NOT(snowball),0,IF(W115&lt;=0,0,IF($C116&lt;=SUM($AZ116:BE116),0,IF(AT116+$C116-SUM($AZ116:BE116)&gt;W115+AH116,W115+AH116-AT116,$C116-SUM($AZ116:BE116)))))</f>
        <v>#NAME?</v>
      </c>
      <c t="str" s="89" r="BG116">
        <f>IF(NOT(snowball),0,IF(X115&lt;=0,0,IF($C116&lt;=SUM($AZ116:BF116),0,IF(AU116+$C116-SUM($AZ116:BF116)&gt;X115+AI116,X115+AI116-AU116,$C116-SUM($AZ116:BF116)))))</f>
        <v>#NAME?</v>
      </c>
      <c t="str" s="89" r="BH116">
        <f>IF(NOT(snowball),0,IF(Y115&lt;=0,0,IF($C116&lt;=SUM($AZ116:BG116),0,IF(AV116+$C116-SUM($AZ116:BG116)&gt;Y115+AJ116,Y115+AJ116-AV116,$C116-SUM($AZ116:BG116)))))</f>
        <v>#NAME?</v>
      </c>
      <c t="str" s="89" r="BI116">
        <f>IF(NOT(snowball),0,IF(Z115&lt;=0,0,IF($C116&lt;=SUM($AZ116:BH116),0,IF(AW116+$C116-SUM($AZ116:BH116)&gt;Z115+AK116,Z115+AK116-AW116,$C116-SUM($AZ116:BH116)))))</f>
        <v>#NAME?</v>
      </c>
    </row>
    <row customHeight="1" r="117" ht="10.5">
      <c t="str" s="85" r="A117">
        <f>IF(SUM(Q116:Z116)&lt;=0,"",A116+1)</f>
        <v>#NAME?</v>
      </c>
      <c t="str" s="86" r="B117">
        <f>IF(A117="",NA(),DATE(YEAR(B116),MONTH(B116)+1,1))</f>
        <v>#NAME?</v>
      </c>
      <c t="str" s="87" r="C117">
        <f>IF(A117="","",IF(snowball,IF(($E$5-AX117)&lt;0,0,$E$5-AX117),"n/a")+D117)</f>
        <v>#NAME?</v>
      </c>
      <c s="88" r="D117"/>
      <c t="str" s="89" r="E117">
        <f>AN117+AZ117</f>
        <v>#NAME?</v>
      </c>
      <c t="str" s="89" r="F117">
        <f>AO117+BA117</f>
        <v>#NAME?</v>
      </c>
      <c t="str" s="89" r="G117">
        <f>AP117+BB117</f>
        <v>#NAME?</v>
      </c>
      <c t="str" s="89" r="H117">
        <f>AQ117+BC117</f>
        <v>#NAME?</v>
      </c>
      <c t="str" s="89" r="I117">
        <f>AR117+BD117</f>
        <v>#NAME?</v>
      </c>
      <c t="str" s="89" r="J117">
        <f>AS117+BE117</f>
        <v>#NAME?</v>
      </c>
      <c t="str" s="89" r="K117">
        <f>AT117+BF117</f>
        <v>#NAME?</v>
      </c>
      <c t="str" s="89" r="L117">
        <f>AU117+BG117</f>
        <v>#NAME?</v>
      </c>
      <c t="str" s="89" r="M117">
        <f>AV117+BH117</f>
        <v>#NAME?</v>
      </c>
      <c t="str" s="89" r="N117">
        <f>AW117+BI117</f>
        <v>#NAME?</v>
      </c>
      <c s="90" r="O117"/>
      <c t="str" s="89" r="P117">
        <f>SUM(Q117:Z117)</f>
        <v>#NAME?</v>
      </c>
      <c t="str" s="89" r="Q117">
        <f>IF(E$8=0,0,ROUND(Q116-(E117-AB117),2))</f>
        <v>#NAME?</v>
      </c>
      <c t="str" s="89" r="R117">
        <f>IF(F$8=0,0,ROUND(R116-(F117-AC117),2))</f>
        <v>#NAME?</v>
      </c>
      <c t="str" s="89" r="S117">
        <f>IF(G$8=0,0,ROUND(S116-(G117-AD117),2))</f>
        <v>#NAME?</v>
      </c>
      <c t="str" s="89" r="T117">
        <f>IF(H$8=0,0,ROUND(T116-(H117-AE117),2))</f>
        <v>#NAME?</v>
      </c>
      <c t="str" s="89" r="U117">
        <f>IF(I$8=0,0,ROUND(U116-(I117-AF117),2))</f>
        <v>#NAME?</v>
      </c>
      <c t="str" s="89" r="V117">
        <f>IF(J$8=0,0,ROUND(V116-(J117-AG117),2))</f>
        <v> -  </v>
      </c>
      <c t="str" s="89" r="W117">
        <f>IF(K$8=0,0,ROUND(W116-(K117-AH117),2))</f>
        <v> -  </v>
      </c>
      <c t="str" s="89" r="X117">
        <f>IF(L$8=0,0,ROUND(X116-(L117-AI117),2))</f>
        <v> -  </v>
      </c>
      <c t="str" s="89" r="Y117">
        <f>IF(M$8=0,0,ROUND(Y116-(M117-AJ117),2))</f>
        <v> -  </v>
      </c>
      <c t="str" s="89" r="Z117">
        <f>IF(N$8=0,0,ROUND(Z116-(N117-AK117),2))</f>
        <v> -  </v>
      </c>
      <c s="92" r="AA117"/>
      <c t="str" s="89" r="AB117">
        <f>ROUND(Q116*E$9/12,2)</f>
        <v>#NAME?</v>
      </c>
      <c t="str" s="89" r="AC117">
        <f>ROUND(R116*F$9/12,2)</f>
        <v>#NAME?</v>
      </c>
      <c t="str" s="89" r="AD117">
        <f>ROUND(S116*G$9/12,2)</f>
        <v>#NAME?</v>
      </c>
      <c t="str" s="89" r="AE117">
        <f>ROUND(T116*H$9/12,2)</f>
        <v>#NAME?</v>
      </c>
      <c t="str" s="89" r="AF117">
        <f>ROUND(U116*I$9/12,2)</f>
        <v>#NAME?</v>
      </c>
      <c t="str" s="89" r="AG117">
        <f>ROUND(V116*J$9/12,2)</f>
        <v> -  </v>
      </c>
      <c t="str" s="89" r="AH117">
        <f>ROUND(W116*K$9/12,2)</f>
        <v> -  </v>
      </c>
      <c t="str" s="89" r="AI117">
        <f>ROUND(X116*L$9/12,2)</f>
        <v> -  </v>
      </c>
      <c t="str" s="89" r="AJ117">
        <f>ROUND(Y116*M$9/12,2)</f>
        <v> -  </v>
      </c>
      <c t="str" s="89" r="AK117">
        <f>ROUND(Z116*N$9/12,2)</f>
        <v> -  </v>
      </c>
      <c t="str" s="89" r="AL117">
        <f>SUM(AB117:AK117)</f>
        <v>#NAME?</v>
      </c>
      <c s="93" r="AM117"/>
      <c t="str" s="89" r="AN117">
        <f>IF(Q116&gt;0,IF((Q116+AB117)&lt;E$10,Q116+AB117,E$10),0)</f>
        <v>#NAME?</v>
      </c>
      <c t="str" s="89" r="AO117">
        <f>IF(R116&gt;0,IF((R116+AC117)&lt;F$10,R116+AC117,F$10),0)</f>
        <v>#NAME?</v>
      </c>
      <c t="str" s="89" r="AP117">
        <f>IF(S116&gt;0,IF((S116+AD117)&lt;G$10,S116+AD117,G$10),0)</f>
        <v>#NAME?</v>
      </c>
      <c t="str" s="89" r="AQ117">
        <f>IF(T116&gt;0,IF((T116+AE117)&lt;H$10,T116+AE117,H$10),0)</f>
        <v>#NAME?</v>
      </c>
      <c t="str" s="89" r="AR117">
        <f>IF(U116&gt;0,IF((U116+AF117)&lt;I$10,U116+AF117,I$10),0)</f>
        <v>#NAME?</v>
      </c>
      <c t="str" s="89" r="AS117">
        <f>IF(V116&gt;0,IF((V116+AG117)&lt;J$10,V116+AG117,J$10),0)</f>
        <v> -  </v>
      </c>
      <c t="str" s="89" r="AT117">
        <f>IF(W116&gt;0,IF((W116+AH117)&lt;K$10,W116+AH117,K$10),0)</f>
        <v> -  </v>
      </c>
      <c t="str" s="89" r="AU117">
        <f>IF(X116&gt;0,IF((X116+AI117)&lt;L$10,X116+AI117,L$10),0)</f>
        <v> -  </v>
      </c>
      <c t="str" s="89" r="AV117">
        <f>IF(Y116&gt;0,IF((Y116+AJ117)&lt;M$10,Y116+AJ117,M$10),0)</f>
        <v> -  </v>
      </c>
      <c t="str" s="89" r="AW117">
        <f>IF(Z116&gt;0,IF((Z116+AK117)&lt;N$10,Z116+AK117,N$10),0)</f>
        <v> -  </v>
      </c>
      <c t="str" s="89" r="AX117">
        <f>SUM(AN117:AW117)</f>
        <v>#NAME?</v>
      </c>
      <c s="89" r="AY117"/>
      <c t="str" s="91" r="AZ117">
        <f>IF(NOT(snowball),0,IF(Q116&lt;=0,0,IF(AN117+$C117&gt;Q116+AB117,Q116+AB117-AN117,$C117)))</f>
        <v>#NAME?</v>
      </c>
      <c t="str" s="89" r="BA117">
        <f>IF(NOT(snowball),0,IF(R116&lt;=0,0,IF($C117&lt;=SUM($AZ117:AZ117),0,IF(AO117+$C117-SUM($AZ117:AZ117)&gt;R116+AC117,R116+AC117-AO117,$C117-SUM($AZ117:AZ117)))))</f>
        <v>#NAME?</v>
      </c>
      <c t="str" s="89" r="BB117">
        <f>IF(NOT(snowball),0,IF(S116&lt;=0,0,IF($C117&lt;=SUM($AZ117:BA117),0,IF(AP117+$C117-SUM($AZ117:BA117)&gt;S116+AD117,S116+AD117-AP117,$C117-SUM($AZ117:BA117)))))</f>
        <v>#NAME?</v>
      </c>
      <c t="str" s="89" r="BC117">
        <f>IF(NOT(snowball),0,IF(T116&lt;=0,0,IF($C117&lt;=SUM($AZ117:BB117),0,IF(AQ117+$C117-SUM($AZ117:BB117)&gt;T116+AE117,T116+AE117-AQ117,$C117-SUM($AZ117:BB117)))))</f>
        <v>#NAME?</v>
      </c>
      <c t="str" s="89" r="BD117">
        <f>IF(NOT(snowball),0,IF(U116&lt;=0,0,IF($C117&lt;=SUM($AZ117:BC117),0,IF(AR117+$C117-SUM($AZ117:BC117)&gt;U116+AF117,U116+AF117-AR117,$C117-SUM($AZ117:BC117)))))</f>
        <v>#NAME?</v>
      </c>
      <c t="str" s="89" r="BE117">
        <f>IF(NOT(snowball),0,IF(V116&lt;=0,0,IF($C117&lt;=SUM($AZ117:BD117),0,IF(AS117+$C117-SUM($AZ117:BD117)&gt;V116+AG117,V116+AG117-AS117,$C117-SUM($AZ117:BD117)))))</f>
        <v>#NAME?</v>
      </c>
      <c t="str" s="89" r="BF117">
        <f>IF(NOT(snowball),0,IF(W116&lt;=0,0,IF($C117&lt;=SUM($AZ117:BE117),0,IF(AT117+$C117-SUM($AZ117:BE117)&gt;W116+AH117,W116+AH117-AT117,$C117-SUM($AZ117:BE117)))))</f>
        <v>#NAME?</v>
      </c>
      <c t="str" s="89" r="BG117">
        <f>IF(NOT(snowball),0,IF(X116&lt;=0,0,IF($C117&lt;=SUM($AZ117:BF117),0,IF(AU117+$C117-SUM($AZ117:BF117)&gt;X116+AI117,X116+AI117-AU117,$C117-SUM($AZ117:BF117)))))</f>
        <v>#NAME?</v>
      </c>
      <c t="str" s="89" r="BH117">
        <f>IF(NOT(snowball),0,IF(Y116&lt;=0,0,IF($C117&lt;=SUM($AZ117:BG117),0,IF(AV117+$C117-SUM($AZ117:BG117)&gt;Y116+AJ117,Y116+AJ117-AV117,$C117-SUM($AZ117:BG117)))))</f>
        <v>#NAME?</v>
      </c>
      <c t="str" s="89" r="BI117">
        <f>IF(NOT(snowball),0,IF(Z116&lt;=0,0,IF($C117&lt;=SUM($AZ117:BH117),0,IF(AW117+$C117-SUM($AZ117:BH117)&gt;Z116+AK117,Z116+AK117-AW117,$C117-SUM($AZ117:BH117)))))</f>
        <v>#NAME?</v>
      </c>
    </row>
    <row customHeight="1" r="118" ht="10.5">
      <c t="str" s="85" r="A118">
        <f>IF(SUM(Q117:Z117)&lt;=0,"",A117+1)</f>
        <v>#NAME?</v>
      </c>
      <c t="str" s="86" r="B118">
        <f>IF(A118="",NA(),DATE(YEAR(B117),MONTH(B117)+1,1))</f>
        <v>#NAME?</v>
      </c>
      <c t="str" s="87" r="C118">
        <f>IF(A118="","",IF(snowball,IF(($E$5-AX118)&lt;0,0,$E$5-AX118),"n/a")+D118)</f>
        <v>#NAME?</v>
      </c>
      <c s="88" r="D118"/>
      <c t="str" s="89" r="E118">
        <f>AN118+AZ118</f>
        <v>#NAME?</v>
      </c>
      <c t="str" s="89" r="F118">
        <f>AO118+BA118</f>
        <v>#NAME?</v>
      </c>
      <c t="str" s="89" r="G118">
        <f>AP118+BB118</f>
        <v>#NAME?</v>
      </c>
      <c t="str" s="89" r="H118">
        <f>AQ118+BC118</f>
        <v>#NAME?</v>
      </c>
      <c t="str" s="89" r="I118">
        <f>AR118+BD118</f>
        <v>#NAME?</v>
      </c>
      <c t="str" s="89" r="J118">
        <f>AS118+BE118</f>
        <v>#NAME?</v>
      </c>
      <c t="str" s="89" r="K118">
        <f>AT118+BF118</f>
        <v>#NAME?</v>
      </c>
      <c t="str" s="89" r="L118">
        <f>AU118+BG118</f>
        <v>#NAME?</v>
      </c>
      <c t="str" s="89" r="M118">
        <f>AV118+BH118</f>
        <v>#NAME?</v>
      </c>
      <c t="str" s="89" r="N118">
        <f>AW118+BI118</f>
        <v>#NAME?</v>
      </c>
      <c s="90" r="O118"/>
      <c t="str" s="89" r="P118">
        <f>SUM(Q118:Z118)</f>
        <v>#NAME?</v>
      </c>
      <c t="str" s="89" r="Q118">
        <f>IF(E$8=0,0,ROUND(Q117-(E118-AB118),2))</f>
        <v>#NAME?</v>
      </c>
      <c t="str" s="89" r="R118">
        <f>IF(F$8=0,0,ROUND(R117-(F118-AC118),2))</f>
        <v>#NAME?</v>
      </c>
      <c t="str" s="89" r="S118">
        <f>IF(G$8=0,0,ROUND(S117-(G118-AD118),2))</f>
        <v>#NAME?</v>
      </c>
      <c t="str" s="89" r="T118">
        <f>IF(H$8=0,0,ROUND(T117-(H118-AE118),2))</f>
        <v>#NAME?</v>
      </c>
      <c t="str" s="89" r="U118">
        <f>IF(I$8=0,0,ROUND(U117-(I118-AF118),2))</f>
        <v>#NAME?</v>
      </c>
      <c t="str" s="89" r="V118">
        <f>IF(J$8=0,0,ROUND(V117-(J118-AG118),2))</f>
        <v> -  </v>
      </c>
      <c t="str" s="89" r="W118">
        <f>IF(K$8=0,0,ROUND(W117-(K118-AH118),2))</f>
        <v> -  </v>
      </c>
      <c t="str" s="89" r="X118">
        <f>IF(L$8=0,0,ROUND(X117-(L118-AI118),2))</f>
        <v> -  </v>
      </c>
      <c t="str" s="89" r="Y118">
        <f>IF(M$8=0,0,ROUND(Y117-(M118-AJ118),2))</f>
        <v> -  </v>
      </c>
      <c t="str" s="89" r="Z118">
        <f>IF(N$8=0,0,ROUND(Z117-(N118-AK118),2))</f>
        <v> -  </v>
      </c>
      <c s="92" r="AA118"/>
      <c t="str" s="89" r="AB118">
        <f>ROUND(Q117*E$9/12,2)</f>
        <v>#NAME?</v>
      </c>
      <c t="str" s="89" r="AC118">
        <f>ROUND(R117*F$9/12,2)</f>
        <v>#NAME?</v>
      </c>
      <c t="str" s="89" r="AD118">
        <f>ROUND(S117*G$9/12,2)</f>
        <v>#NAME?</v>
      </c>
      <c t="str" s="89" r="AE118">
        <f>ROUND(T117*H$9/12,2)</f>
        <v>#NAME?</v>
      </c>
      <c t="str" s="89" r="AF118">
        <f>ROUND(U117*I$9/12,2)</f>
        <v>#NAME?</v>
      </c>
      <c t="str" s="89" r="AG118">
        <f>ROUND(V117*J$9/12,2)</f>
        <v> -  </v>
      </c>
      <c t="str" s="89" r="AH118">
        <f>ROUND(W117*K$9/12,2)</f>
        <v> -  </v>
      </c>
      <c t="str" s="89" r="AI118">
        <f>ROUND(X117*L$9/12,2)</f>
        <v> -  </v>
      </c>
      <c t="str" s="89" r="AJ118">
        <f>ROUND(Y117*M$9/12,2)</f>
        <v> -  </v>
      </c>
      <c t="str" s="89" r="AK118">
        <f>ROUND(Z117*N$9/12,2)</f>
        <v> -  </v>
      </c>
      <c t="str" s="89" r="AL118">
        <f>SUM(AB118:AK118)</f>
        <v>#NAME?</v>
      </c>
      <c s="93" r="AM118"/>
      <c t="str" s="89" r="AN118">
        <f>IF(Q117&gt;0,IF((Q117+AB118)&lt;E$10,Q117+AB118,E$10),0)</f>
        <v>#NAME?</v>
      </c>
      <c t="str" s="89" r="AO118">
        <f>IF(R117&gt;0,IF((R117+AC118)&lt;F$10,R117+AC118,F$10),0)</f>
        <v>#NAME?</v>
      </c>
      <c t="str" s="89" r="AP118">
        <f>IF(S117&gt;0,IF((S117+AD118)&lt;G$10,S117+AD118,G$10),0)</f>
        <v>#NAME?</v>
      </c>
      <c t="str" s="89" r="AQ118">
        <f>IF(T117&gt;0,IF((T117+AE118)&lt;H$10,T117+AE118,H$10),0)</f>
        <v>#NAME?</v>
      </c>
      <c t="str" s="89" r="AR118">
        <f>IF(U117&gt;0,IF((U117+AF118)&lt;I$10,U117+AF118,I$10),0)</f>
        <v>#NAME?</v>
      </c>
      <c t="str" s="89" r="AS118">
        <f>IF(V117&gt;0,IF((V117+AG118)&lt;J$10,V117+AG118,J$10),0)</f>
        <v> -  </v>
      </c>
      <c t="str" s="89" r="AT118">
        <f>IF(W117&gt;0,IF((W117+AH118)&lt;K$10,W117+AH118,K$10),0)</f>
        <v> -  </v>
      </c>
      <c t="str" s="89" r="AU118">
        <f>IF(X117&gt;0,IF((X117+AI118)&lt;L$10,X117+AI118,L$10),0)</f>
        <v> -  </v>
      </c>
      <c t="str" s="89" r="AV118">
        <f>IF(Y117&gt;0,IF((Y117+AJ118)&lt;M$10,Y117+AJ118,M$10),0)</f>
        <v> -  </v>
      </c>
      <c t="str" s="89" r="AW118">
        <f>IF(Z117&gt;0,IF((Z117+AK118)&lt;N$10,Z117+AK118,N$10),0)</f>
        <v> -  </v>
      </c>
      <c t="str" s="89" r="AX118">
        <f>SUM(AN118:AW118)</f>
        <v>#NAME?</v>
      </c>
      <c s="89" r="AY118"/>
      <c t="str" s="91" r="AZ118">
        <f>IF(NOT(snowball),0,IF(Q117&lt;=0,0,IF(AN118+$C118&gt;Q117+AB118,Q117+AB118-AN118,$C118)))</f>
        <v>#NAME?</v>
      </c>
      <c t="str" s="89" r="BA118">
        <f>IF(NOT(snowball),0,IF(R117&lt;=0,0,IF($C118&lt;=SUM($AZ118:AZ118),0,IF(AO118+$C118-SUM($AZ118:AZ118)&gt;R117+AC118,R117+AC118-AO118,$C118-SUM($AZ118:AZ118)))))</f>
        <v>#NAME?</v>
      </c>
      <c t="str" s="89" r="BB118">
        <f>IF(NOT(snowball),0,IF(S117&lt;=0,0,IF($C118&lt;=SUM($AZ118:BA118),0,IF(AP118+$C118-SUM($AZ118:BA118)&gt;S117+AD118,S117+AD118-AP118,$C118-SUM($AZ118:BA118)))))</f>
        <v>#NAME?</v>
      </c>
      <c t="str" s="89" r="BC118">
        <f>IF(NOT(snowball),0,IF(T117&lt;=0,0,IF($C118&lt;=SUM($AZ118:BB118),0,IF(AQ118+$C118-SUM($AZ118:BB118)&gt;T117+AE118,T117+AE118-AQ118,$C118-SUM($AZ118:BB118)))))</f>
        <v>#NAME?</v>
      </c>
      <c t="str" s="89" r="BD118">
        <f>IF(NOT(snowball),0,IF(U117&lt;=0,0,IF($C118&lt;=SUM($AZ118:BC118),0,IF(AR118+$C118-SUM($AZ118:BC118)&gt;U117+AF118,U117+AF118-AR118,$C118-SUM($AZ118:BC118)))))</f>
        <v>#NAME?</v>
      </c>
      <c t="str" s="89" r="BE118">
        <f>IF(NOT(snowball),0,IF(V117&lt;=0,0,IF($C118&lt;=SUM($AZ118:BD118),0,IF(AS118+$C118-SUM($AZ118:BD118)&gt;V117+AG118,V117+AG118-AS118,$C118-SUM($AZ118:BD118)))))</f>
        <v>#NAME?</v>
      </c>
      <c t="str" s="89" r="BF118">
        <f>IF(NOT(snowball),0,IF(W117&lt;=0,0,IF($C118&lt;=SUM($AZ118:BE118),0,IF(AT118+$C118-SUM($AZ118:BE118)&gt;W117+AH118,W117+AH118-AT118,$C118-SUM($AZ118:BE118)))))</f>
        <v>#NAME?</v>
      </c>
      <c t="str" s="89" r="BG118">
        <f>IF(NOT(snowball),0,IF(X117&lt;=0,0,IF($C118&lt;=SUM($AZ118:BF118),0,IF(AU118+$C118-SUM($AZ118:BF118)&gt;X117+AI118,X117+AI118-AU118,$C118-SUM($AZ118:BF118)))))</f>
        <v>#NAME?</v>
      </c>
      <c t="str" s="89" r="BH118">
        <f>IF(NOT(snowball),0,IF(Y117&lt;=0,0,IF($C118&lt;=SUM($AZ118:BG118),0,IF(AV118+$C118-SUM($AZ118:BG118)&gt;Y117+AJ118,Y117+AJ118-AV118,$C118-SUM($AZ118:BG118)))))</f>
        <v>#NAME?</v>
      </c>
      <c t="str" s="89" r="BI118">
        <f>IF(NOT(snowball),0,IF(Z117&lt;=0,0,IF($C118&lt;=SUM($AZ118:BH118),0,IF(AW118+$C118-SUM($AZ118:BH118)&gt;Z117+AK118,Z117+AK118-AW118,$C118-SUM($AZ118:BH118)))))</f>
        <v>#NAME?</v>
      </c>
    </row>
    <row customHeight="1" r="119" ht="10.5">
      <c t="str" s="85" r="A119">
        <f>IF(SUM(Q118:Z118)&lt;=0,"",A118+1)</f>
        <v>#NAME?</v>
      </c>
      <c t="str" s="86" r="B119">
        <f>IF(A119="",NA(),DATE(YEAR(B118),MONTH(B118)+1,1))</f>
        <v>#NAME?</v>
      </c>
      <c t="str" s="87" r="C119">
        <f>IF(A119="","",IF(snowball,IF(($E$5-AX119)&lt;0,0,$E$5-AX119),"n/a")+D119)</f>
        <v>#NAME?</v>
      </c>
      <c s="88" r="D119"/>
      <c t="str" s="89" r="E119">
        <f>AN119+AZ119</f>
        <v>#NAME?</v>
      </c>
      <c t="str" s="89" r="F119">
        <f>AO119+BA119</f>
        <v>#NAME?</v>
      </c>
      <c t="str" s="89" r="G119">
        <f>AP119+BB119</f>
        <v>#NAME?</v>
      </c>
      <c t="str" s="89" r="H119">
        <f>AQ119+BC119</f>
        <v>#NAME?</v>
      </c>
      <c t="str" s="89" r="I119">
        <f>AR119+BD119</f>
        <v>#NAME?</v>
      </c>
      <c t="str" s="89" r="J119">
        <f>AS119+BE119</f>
        <v>#NAME?</v>
      </c>
      <c t="str" s="89" r="K119">
        <f>AT119+BF119</f>
        <v>#NAME?</v>
      </c>
      <c t="str" s="89" r="L119">
        <f>AU119+BG119</f>
        <v>#NAME?</v>
      </c>
      <c t="str" s="89" r="M119">
        <f>AV119+BH119</f>
        <v>#NAME?</v>
      </c>
      <c t="str" s="89" r="N119">
        <f>AW119+BI119</f>
        <v>#NAME?</v>
      </c>
      <c s="90" r="O119"/>
      <c t="str" s="89" r="P119">
        <f>SUM(Q119:Z119)</f>
        <v>#NAME?</v>
      </c>
      <c t="str" s="89" r="Q119">
        <f>IF(E$8=0,0,ROUND(Q118-(E119-AB119),2))</f>
        <v>#NAME?</v>
      </c>
      <c t="str" s="89" r="R119">
        <f>IF(F$8=0,0,ROUND(R118-(F119-AC119),2))</f>
        <v>#NAME?</v>
      </c>
      <c t="str" s="89" r="S119">
        <f>IF(G$8=0,0,ROUND(S118-(G119-AD119),2))</f>
        <v>#NAME?</v>
      </c>
      <c t="str" s="89" r="T119">
        <f>IF(H$8=0,0,ROUND(T118-(H119-AE119),2))</f>
        <v>#NAME?</v>
      </c>
      <c t="str" s="89" r="U119">
        <f>IF(I$8=0,0,ROUND(U118-(I119-AF119),2))</f>
        <v>#NAME?</v>
      </c>
      <c t="str" s="89" r="V119">
        <f>IF(J$8=0,0,ROUND(V118-(J119-AG119),2))</f>
        <v> -  </v>
      </c>
      <c t="str" s="89" r="W119">
        <f>IF(K$8=0,0,ROUND(W118-(K119-AH119),2))</f>
        <v> -  </v>
      </c>
      <c t="str" s="89" r="X119">
        <f>IF(L$8=0,0,ROUND(X118-(L119-AI119),2))</f>
        <v> -  </v>
      </c>
      <c t="str" s="89" r="Y119">
        <f>IF(M$8=0,0,ROUND(Y118-(M119-AJ119),2))</f>
        <v> -  </v>
      </c>
      <c t="str" s="89" r="Z119">
        <f>IF(N$8=0,0,ROUND(Z118-(N119-AK119),2))</f>
        <v> -  </v>
      </c>
      <c s="92" r="AA119"/>
      <c t="str" s="89" r="AB119">
        <f>ROUND(Q118*E$9/12,2)</f>
        <v>#NAME?</v>
      </c>
      <c t="str" s="89" r="AC119">
        <f>ROUND(R118*F$9/12,2)</f>
        <v>#NAME?</v>
      </c>
      <c t="str" s="89" r="AD119">
        <f>ROUND(S118*G$9/12,2)</f>
        <v>#NAME?</v>
      </c>
      <c t="str" s="89" r="AE119">
        <f>ROUND(T118*H$9/12,2)</f>
        <v>#NAME?</v>
      </c>
      <c t="str" s="89" r="AF119">
        <f>ROUND(U118*I$9/12,2)</f>
        <v>#NAME?</v>
      </c>
      <c t="str" s="89" r="AG119">
        <f>ROUND(V118*J$9/12,2)</f>
        <v> -  </v>
      </c>
      <c t="str" s="89" r="AH119">
        <f>ROUND(W118*K$9/12,2)</f>
        <v> -  </v>
      </c>
      <c t="str" s="89" r="AI119">
        <f>ROUND(X118*L$9/12,2)</f>
        <v> -  </v>
      </c>
      <c t="str" s="89" r="AJ119">
        <f>ROUND(Y118*M$9/12,2)</f>
        <v> -  </v>
      </c>
      <c t="str" s="89" r="AK119">
        <f>ROUND(Z118*N$9/12,2)</f>
        <v> -  </v>
      </c>
      <c t="str" s="89" r="AL119">
        <f>SUM(AB119:AK119)</f>
        <v>#NAME?</v>
      </c>
      <c s="93" r="AM119"/>
      <c t="str" s="89" r="AN119">
        <f>IF(Q118&gt;0,IF((Q118+AB119)&lt;E$10,Q118+AB119,E$10),0)</f>
        <v>#NAME?</v>
      </c>
      <c t="str" s="89" r="AO119">
        <f>IF(R118&gt;0,IF((R118+AC119)&lt;F$10,R118+AC119,F$10),0)</f>
        <v>#NAME?</v>
      </c>
      <c t="str" s="89" r="AP119">
        <f>IF(S118&gt;0,IF((S118+AD119)&lt;G$10,S118+AD119,G$10),0)</f>
        <v>#NAME?</v>
      </c>
      <c t="str" s="89" r="AQ119">
        <f>IF(T118&gt;0,IF((T118+AE119)&lt;H$10,T118+AE119,H$10),0)</f>
        <v>#NAME?</v>
      </c>
      <c t="str" s="89" r="AR119">
        <f>IF(U118&gt;0,IF((U118+AF119)&lt;I$10,U118+AF119,I$10),0)</f>
        <v>#NAME?</v>
      </c>
      <c t="str" s="89" r="AS119">
        <f>IF(V118&gt;0,IF((V118+AG119)&lt;J$10,V118+AG119,J$10),0)</f>
        <v> -  </v>
      </c>
      <c t="str" s="89" r="AT119">
        <f>IF(W118&gt;0,IF((W118+AH119)&lt;K$10,W118+AH119,K$10),0)</f>
        <v> -  </v>
      </c>
      <c t="str" s="89" r="AU119">
        <f>IF(X118&gt;0,IF((X118+AI119)&lt;L$10,X118+AI119,L$10),0)</f>
        <v> -  </v>
      </c>
      <c t="str" s="89" r="AV119">
        <f>IF(Y118&gt;0,IF((Y118+AJ119)&lt;M$10,Y118+AJ119,M$10),0)</f>
        <v> -  </v>
      </c>
      <c t="str" s="89" r="AW119">
        <f>IF(Z118&gt;0,IF((Z118+AK119)&lt;N$10,Z118+AK119,N$10),0)</f>
        <v> -  </v>
      </c>
      <c t="str" s="89" r="AX119">
        <f>SUM(AN119:AW119)</f>
        <v>#NAME?</v>
      </c>
      <c s="89" r="AY119"/>
      <c t="str" s="91" r="AZ119">
        <f>IF(NOT(snowball),0,IF(Q118&lt;=0,0,IF(AN119+$C119&gt;Q118+AB119,Q118+AB119-AN119,$C119)))</f>
        <v>#NAME?</v>
      </c>
      <c t="str" s="89" r="BA119">
        <f>IF(NOT(snowball),0,IF(R118&lt;=0,0,IF($C119&lt;=SUM($AZ119:AZ119),0,IF(AO119+$C119-SUM($AZ119:AZ119)&gt;R118+AC119,R118+AC119-AO119,$C119-SUM($AZ119:AZ119)))))</f>
        <v>#NAME?</v>
      </c>
      <c t="str" s="89" r="BB119">
        <f>IF(NOT(snowball),0,IF(S118&lt;=0,0,IF($C119&lt;=SUM($AZ119:BA119),0,IF(AP119+$C119-SUM($AZ119:BA119)&gt;S118+AD119,S118+AD119-AP119,$C119-SUM($AZ119:BA119)))))</f>
        <v>#NAME?</v>
      </c>
      <c t="str" s="89" r="BC119">
        <f>IF(NOT(snowball),0,IF(T118&lt;=0,0,IF($C119&lt;=SUM($AZ119:BB119),0,IF(AQ119+$C119-SUM($AZ119:BB119)&gt;T118+AE119,T118+AE119-AQ119,$C119-SUM($AZ119:BB119)))))</f>
        <v>#NAME?</v>
      </c>
      <c t="str" s="89" r="BD119">
        <f>IF(NOT(snowball),0,IF(U118&lt;=0,0,IF($C119&lt;=SUM($AZ119:BC119),0,IF(AR119+$C119-SUM($AZ119:BC119)&gt;U118+AF119,U118+AF119-AR119,$C119-SUM($AZ119:BC119)))))</f>
        <v>#NAME?</v>
      </c>
      <c t="str" s="89" r="BE119">
        <f>IF(NOT(snowball),0,IF(V118&lt;=0,0,IF($C119&lt;=SUM($AZ119:BD119),0,IF(AS119+$C119-SUM($AZ119:BD119)&gt;V118+AG119,V118+AG119-AS119,$C119-SUM($AZ119:BD119)))))</f>
        <v>#NAME?</v>
      </c>
      <c t="str" s="89" r="BF119">
        <f>IF(NOT(snowball),0,IF(W118&lt;=0,0,IF($C119&lt;=SUM($AZ119:BE119),0,IF(AT119+$C119-SUM($AZ119:BE119)&gt;W118+AH119,W118+AH119-AT119,$C119-SUM($AZ119:BE119)))))</f>
        <v>#NAME?</v>
      </c>
      <c t="str" s="89" r="BG119">
        <f>IF(NOT(snowball),0,IF(X118&lt;=0,0,IF($C119&lt;=SUM($AZ119:BF119),0,IF(AU119+$C119-SUM($AZ119:BF119)&gt;X118+AI119,X118+AI119-AU119,$C119-SUM($AZ119:BF119)))))</f>
        <v>#NAME?</v>
      </c>
      <c t="str" s="89" r="BH119">
        <f>IF(NOT(snowball),0,IF(Y118&lt;=0,0,IF($C119&lt;=SUM($AZ119:BG119),0,IF(AV119+$C119-SUM($AZ119:BG119)&gt;Y118+AJ119,Y118+AJ119-AV119,$C119-SUM($AZ119:BG119)))))</f>
        <v>#NAME?</v>
      </c>
      <c t="str" s="89" r="BI119">
        <f>IF(NOT(snowball),0,IF(Z118&lt;=0,0,IF($C119&lt;=SUM($AZ119:BH119),0,IF(AW119+$C119-SUM($AZ119:BH119)&gt;Z118+AK119,Z118+AK119-AW119,$C119-SUM($AZ119:BH119)))))</f>
        <v>#NAME?</v>
      </c>
    </row>
    <row customHeight="1" r="120" ht="10.5">
      <c t="str" s="85" r="A120">
        <f>IF(SUM(Q119:Z119)&lt;=0,"",A119+1)</f>
        <v>#NAME?</v>
      </c>
      <c t="str" s="86" r="B120">
        <f>IF(A120="",NA(),DATE(YEAR(B119),MONTH(B119)+1,1))</f>
        <v>#NAME?</v>
      </c>
      <c t="str" s="87" r="C120">
        <f>IF(A120="","",IF(snowball,IF(($E$5-AX120)&lt;0,0,$E$5-AX120),"n/a")+D120)</f>
        <v>#NAME?</v>
      </c>
      <c s="88" r="D120"/>
      <c t="str" s="89" r="E120">
        <f>AN120+AZ120</f>
        <v>#NAME?</v>
      </c>
      <c t="str" s="89" r="F120">
        <f>AO120+BA120</f>
        <v>#NAME?</v>
      </c>
      <c t="str" s="89" r="G120">
        <f>AP120+BB120</f>
        <v>#NAME?</v>
      </c>
      <c t="str" s="89" r="H120">
        <f>AQ120+BC120</f>
        <v>#NAME?</v>
      </c>
      <c t="str" s="89" r="I120">
        <f>AR120+BD120</f>
        <v>#NAME?</v>
      </c>
      <c t="str" s="89" r="J120">
        <f>AS120+BE120</f>
        <v>#NAME?</v>
      </c>
      <c t="str" s="89" r="K120">
        <f>AT120+BF120</f>
        <v>#NAME?</v>
      </c>
      <c t="str" s="89" r="L120">
        <f>AU120+BG120</f>
        <v>#NAME?</v>
      </c>
      <c t="str" s="89" r="M120">
        <f>AV120+BH120</f>
        <v>#NAME?</v>
      </c>
      <c t="str" s="89" r="N120">
        <f>AW120+BI120</f>
        <v>#NAME?</v>
      </c>
      <c s="90" r="O120"/>
      <c t="str" s="89" r="P120">
        <f>SUM(Q120:Z120)</f>
        <v>#NAME?</v>
      </c>
      <c t="str" s="89" r="Q120">
        <f>IF(E$8=0,0,ROUND(Q119-(E120-AB120),2))</f>
        <v>#NAME?</v>
      </c>
      <c t="str" s="89" r="R120">
        <f>IF(F$8=0,0,ROUND(R119-(F120-AC120),2))</f>
        <v>#NAME?</v>
      </c>
      <c t="str" s="89" r="S120">
        <f>IF(G$8=0,0,ROUND(S119-(G120-AD120),2))</f>
        <v>#NAME?</v>
      </c>
      <c t="str" s="89" r="T120">
        <f>IF(H$8=0,0,ROUND(T119-(H120-AE120),2))</f>
        <v>#NAME?</v>
      </c>
      <c t="str" s="89" r="U120">
        <f>IF(I$8=0,0,ROUND(U119-(I120-AF120),2))</f>
        <v>#NAME?</v>
      </c>
      <c t="str" s="89" r="V120">
        <f>IF(J$8=0,0,ROUND(V119-(J120-AG120),2))</f>
        <v> -  </v>
      </c>
      <c t="str" s="89" r="W120">
        <f>IF(K$8=0,0,ROUND(W119-(K120-AH120),2))</f>
        <v> -  </v>
      </c>
      <c t="str" s="89" r="X120">
        <f>IF(L$8=0,0,ROUND(X119-(L120-AI120),2))</f>
        <v> -  </v>
      </c>
      <c t="str" s="89" r="Y120">
        <f>IF(M$8=0,0,ROUND(Y119-(M120-AJ120),2))</f>
        <v> -  </v>
      </c>
      <c t="str" s="89" r="Z120">
        <f>IF(N$8=0,0,ROUND(Z119-(N120-AK120),2))</f>
        <v> -  </v>
      </c>
      <c s="92" r="AA120"/>
      <c t="str" s="89" r="AB120">
        <f>ROUND(Q119*E$9/12,2)</f>
        <v>#NAME?</v>
      </c>
      <c t="str" s="89" r="AC120">
        <f>ROUND(R119*F$9/12,2)</f>
        <v>#NAME?</v>
      </c>
      <c t="str" s="89" r="AD120">
        <f>ROUND(S119*G$9/12,2)</f>
        <v>#NAME?</v>
      </c>
      <c t="str" s="89" r="AE120">
        <f>ROUND(T119*H$9/12,2)</f>
        <v>#NAME?</v>
      </c>
      <c t="str" s="89" r="AF120">
        <f>ROUND(U119*I$9/12,2)</f>
        <v>#NAME?</v>
      </c>
      <c t="str" s="89" r="AG120">
        <f>ROUND(V119*J$9/12,2)</f>
        <v> -  </v>
      </c>
      <c t="str" s="89" r="AH120">
        <f>ROUND(W119*K$9/12,2)</f>
        <v> -  </v>
      </c>
      <c t="str" s="89" r="AI120">
        <f>ROUND(X119*L$9/12,2)</f>
        <v> -  </v>
      </c>
      <c t="str" s="89" r="AJ120">
        <f>ROUND(Y119*M$9/12,2)</f>
        <v> -  </v>
      </c>
      <c t="str" s="89" r="AK120">
        <f>ROUND(Z119*N$9/12,2)</f>
        <v> -  </v>
      </c>
      <c t="str" s="89" r="AL120">
        <f>SUM(AB120:AK120)</f>
        <v>#NAME?</v>
      </c>
      <c s="93" r="AM120"/>
      <c t="str" s="89" r="AN120">
        <f>IF(Q119&gt;0,IF((Q119+AB120)&lt;E$10,Q119+AB120,E$10),0)</f>
        <v>#NAME?</v>
      </c>
      <c t="str" s="89" r="AO120">
        <f>IF(R119&gt;0,IF((R119+AC120)&lt;F$10,R119+AC120,F$10),0)</f>
        <v>#NAME?</v>
      </c>
      <c t="str" s="89" r="AP120">
        <f>IF(S119&gt;0,IF((S119+AD120)&lt;G$10,S119+AD120,G$10),0)</f>
        <v>#NAME?</v>
      </c>
      <c t="str" s="89" r="AQ120">
        <f>IF(T119&gt;0,IF((T119+AE120)&lt;H$10,T119+AE120,H$10),0)</f>
        <v>#NAME?</v>
      </c>
      <c t="str" s="89" r="AR120">
        <f>IF(U119&gt;0,IF((U119+AF120)&lt;I$10,U119+AF120,I$10),0)</f>
        <v>#NAME?</v>
      </c>
      <c t="str" s="89" r="AS120">
        <f>IF(V119&gt;0,IF((V119+AG120)&lt;J$10,V119+AG120,J$10),0)</f>
        <v> -  </v>
      </c>
      <c t="str" s="89" r="AT120">
        <f>IF(W119&gt;0,IF((W119+AH120)&lt;K$10,W119+AH120,K$10),0)</f>
        <v> -  </v>
      </c>
      <c t="str" s="89" r="AU120">
        <f>IF(X119&gt;0,IF((X119+AI120)&lt;L$10,X119+AI120,L$10),0)</f>
        <v> -  </v>
      </c>
      <c t="str" s="89" r="AV120">
        <f>IF(Y119&gt;0,IF((Y119+AJ120)&lt;M$10,Y119+AJ120,M$10),0)</f>
        <v> -  </v>
      </c>
      <c t="str" s="89" r="AW120">
        <f>IF(Z119&gt;0,IF((Z119+AK120)&lt;N$10,Z119+AK120,N$10),0)</f>
        <v> -  </v>
      </c>
      <c t="str" s="89" r="AX120">
        <f>SUM(AN120:AW120)</f>
        <v>#NAME?</v>
      </c>
      <c s="89" r="AY120"/>
      <c t="str" s="91" r="AZ120">
        <f>IF(NOT(snowball),0,IF(Q119&lt;=0,0,IF(AN120+$C120&gt;Q119+AB120,Q119+AB120-AN120,$C120)))</f>
        <v>#NAME?</v>
      </c>
      <c t="str" s="89" r="BA120">
        <f>IF(NOT(snowball),0,IF(R119&lt;=0,0,IF($C120&lt;=SUM($AZ120:AZ120),0,IF(AO120+$C120-SUM($AZ120:AZ120)&gt;R119+AC120,R119+AC120-AO120,$C120-SUM($AZ120:AZ120)))))</f>
        <v>#NAME?</v>
      </c>
      <c t="str" s="89" r="BB120">
        <f>IF(NOT(snowball),0,IF(S119&lt;=0,0,IF($C120&lt;=SUM($AZ120:BA120),0,IF(AP120+$C120-SUM($AZ120:BA120)&gt;S119+AD120,S119+AD120-AP120,$C120-SUM($AZ120:BA120)))))</f>
        <v>#NAME?</v>
      </c>
      <c t="str" s="89" r="BC120">
        <f>IF(NOT(snowball),0,IF(T119&lt;=0,0,IF($C120&lt;=SUM($AZ120:BB120),0,IF(AQ120+$C120-SUM($AZ120:BB120)&gt;T119+AE120,T119+AE120-AQ120,$C120-SUM($AZ120:BB120)))))</f>
        <v>#NAME?</v>
      </c>
      <c t="str" s="89" r="BD120">
        <f>IF(NOT(snowball),0,IF(U119&lt;=0,0,IF($C120&lt;=SUM($AZ120:BC120),0,IF(AR120+$C120-SUM($AZ120:BC120)&gt;U119+AF120,U119+AF120-AR120,$C120-SUM($AZ120:BC120)))))</f>
        <v>#NAME?</v>
      </c>
      <c t="str" s="89" r="BE120">
        <f>IF(NOT(snowball),0,IF(V119&lt;=0,0,IF($C120&lt;=SUM($AZ120:BD120),0,IF(AS120+$C120-SUM($AZ120:BD120)&gt;V119+AG120,V119+AG120-AS120,$C120-SUM($AZ120:BD120)))))</f>
        <v>#NAME?</v>
      </c>
      <c t="str" s="89" r="BF120">
        <f>IF(NOT(snowball),0,IF(W119&lt;=0,0,IF($C120&lt;=SUM($AZ120:BE120),0,IF(AT120+$C120-SUM($AZ120:BE120)&gt;W119+AH120,W119+AH120-AT120,$C120-SUM($AZ120:BE120)))))</f>
        <v>#NAME?</v>
      </c>
      <c t="str" s="89" r="BG120">
        <f>IF(NOT(snowball),0,IF(X119&lt;=0,0,IF($C120&lt;=SUM($AZ120:BF120),0,IF(AU120+$C120-SUM($AZ120:BF120)&gt;X119+AI120,X119+AI120-AU120,$C120-SUM($AZ120:BF120)))))</f>
        <v>#NAME?</v>
      </c>
      <c t="str" s="89" r="BH120">
        <f>IF(NOT(snowball),0,IF(Y119&lt;=0,0,IF($C120&lt;=SUM($AZ120:BG120),0,IF(AV120+$C120-SUM($AZ120:BG120)&gt;Y119+AJ120,Y119+AJ120-AV120,$C120-SUM($AZ120:BG120)))))</f>
        <v>#NAME?</v>
      </c>
      <c t="str" s="89" r="BI120">
        <f>IF(NOT(snowball),0,IF(Z119&lt;=0,0,IF($C120&lt;=SUM($AZ120:BH120),0,IF(AW120+$C120-SUM($AZ120:BH120)&gt;Z119+AK120,Z119+AK120-AW120,$C120-SUM($AZ120:BH120)))))</f>
        <v>#NAME?</v>
      </c>
    </row>
    <row customHeight="1" r="121" ht="10.5">
      <c t="str" s="85" r="A121">
        <f>IF(SUM(Q120:Z120)&lt;=0,"",A120+1)</f>
        <v>#NAME?</v>
      </c>
      <c t="str" s="86" r="B121">
        <f>IF(A121="",NA(),DATE(YEAR(B120),MONTH(B120)+1,1))</f>
        <v>#NAME?</v>
      </c>
      <c t="str" s="87" r="C121">
        <f>IF(A121="","",IF(snowball,IF(($E$5-AX121)&lt;0,0,$E$5-AX121),"n/a")+D121)</f>
        <v>#NAME?</v>
      </c>
      <c s="88" r="D121"/>
      <c t="str" s="89" r="E121">
        <f>AN121+AZ121</f>
        <v>#NAME?</v>
      </c>
      <c t="str" s="89" r="F121">
        <f>AO121+BA121</f>
        <v>#NAME?</v>
      </c>
      <c t="str" s="89" r="G121">
        <f>AP121+BB121</f>
        <v>#NAME?</v>
      </c>
      <c t="str" s="89" r="H121">
        <f>AQ121+BC121</f>
        <v>#NAME?</v>
      </c>
      <c t="str" s="89" r="I121">
        <f>AR121+BD121</f>
        <v>#NAME?</v>
      </c>
      <c t="str" s="89" r="J121">
        <f>AS121+BE121</f>
        <v>#NAME?</v>
      </c>
      <c t="str" s="89" r="K121">
        <f>AT121+BF121</f>
        <v>#NAME?</v>
      </c>
      <c t="str" s="89" r="L121">
        <f>AU121+BG121</f>
        <v>#NAME?</v>
      </c>
      <c t="str" s="89" r="M121">
        <f>AV121+BH121</f>
        <v>#NAME?</v>
      </c>
      <c t="str" s="89" r="N121">
        <f>AW121+BI121</f>
        <v>#NAME?</v>
      </c>
      <c s="90" r="O121"/>
      <c t="str" s="89" r="P121">
        <f>SUM(Q121:Z121)</f>
        <v>#NAME?</v>
      </c>
      <c t="str" s="89" r="Q121">
        <f>IF(E$8=0,0,ROUND(Q120-(E121-AB121),2))</f>
        <v>#NAME?</v>
      </c>
      <c t="str" s="89" r="R121">
        <f>IF(F$8=0,0,ROUND(R120-(F121-AC121),2))</f>
        <v>#NAME?</v>
      </c>
      <c t="str" s="89" r="S121">
        <f>IF(G$8=0,0,ROUND(S120-(G121-AD121),2))</f>
        <v>#NAME?</v>
      </c>
      <c t="str" s="89" r="T121">
        <f>IF(H$8=0,0,ROUND(T120-(H121-AE121),2))</f>
        <v>#NAME?</v>
      </c>
      <c t="str" s="89" r="U121">
        <f>IF(I$8=0,0,ROUND(U120-(I121-AF121),2))</f>
        <v>#NAME?</v>
      </c>
      <c t="str" s="89" r="V121">
        <f>IF(J$8=0,0,ROUND(V120-(J121-AG121),2))</f>
        <v> -  </v>
      </c>
      <c t="str" s="89" r="W121">
        <f>IF(K$8=0,0,ROUND(W120-(K121-AH121),2))</f>
        <v> -  </v>
      </c>
      <c t="str" s="89" r="X121">
        <f>IF(L$8=0,0,ROUND(X120-(L121-AI121),2))</f>
        <v> -  </v>
      </c>
      <c t="str" s="89" r="Y121">
        <f>IF(M$8=0,0,ROUND(Y120-(M121-AJ121),2))</f>
        <v> -  </v>
      </c>
      <c t="str" s="89" r="Z121">
        <f>IF(N$8=0,0,ROUND(Z120-(N121-AK121),2))</f>
        <v> -  </v>
      </c>
      <c s="92" r="AA121"/>
      <c t="str" s="89" r="AB121">
        <f>ROUND(Q120*E$9/12,2)</f>
        <v>#NAME?</v>
      </c>
      <c t="str" s="89" r="AC121">
        <f>ROUND(R120*F$9/12,2)</f>
        <v>#NAME?</v>
      </c>
      <c t="str" s="89" r="AD121">
        <f>ROUND(S120*G$9/12,2)</f>
        <v>#NAME?</v>
      </c>
      <c t="str" s="89" r="AE121">
        <f>ROUND(T120*H$9/12,2)</f>
        <v>#NAME?</v>
      </c>
      <c t="str" s="89" r="AF121">
        <f>ROUND(U120*I$9/12,2)</f>
        <v>#NAME?</v>
      </c>
      <c t="str" s="89" r="AG121">
        <f>ROUND(V120*J$9/12,2)</f>
        <v> -  </v>
      </c>
      <c t="str" s="89" r="AH121">
        <f>ROUND(W120*K$9/12,2)</f>
        <v> -  </v>
      </c>
      <c t="str" s="89" r="AI121">
        <f>ROUND(X120*L$9/12,2)</f>
        <v> -  </v>
      </c>
      <c t="str" s="89" r="AJ121">
        <f>ROUND(Y120*M$9/12,2)</f>
        <v> -  </v>
      </c>
      <c t="str" s="89" r="AK121">
        <f>ROUND(Z120*N$9/12,2)</f>
        <v> -  </v>
      </c>
      <c t="str" s="89" r="AL121">
        <f>SUM(AB121:AK121)</f>
        <v>#NAME?</v>
      </c>
      <c s="93" r="AM121"/>
      <c t="str" s="89" r="AN121">
        <f>IF(Q120&gt;0,IF((Q120+AB121)&lt;E$10,Q120+AB121,E$10),0)</f>
        <v>#NAME?</v>
      </c>
      <c t="str" s="89" r="AO121">
        <f>IF(R120&gt;0,IF((R120+AC121)&lt;F$10,R120+AC121,F$10),0)</f>
        <v>#NAME?</v>
      </c>
      <c t="str" s="89" r="AP121">
        <f>IF(S120&gt;0,IF((S120+AD121)&lt;G$10,S120+AD121,G$10),0)</f>
        <v>#NAME?</v>
      </c>
      <c t="str" s="89" r="AQ121">
        <f>IF(T120&gt;0,IF((T120+AE121)&lt;H$10,T120+AE121,H$10),0)</f>
        <v>#NAME?</v>
      </c>
      <c t="str" s="89" r="AR121">
        <f>IF(U120&gt;0,IF((U120+AF121)&lt;I$10,U120+AF121,I$10),0)</f>
        <v>#NAME?</v>
      </c>
      <c t="str" s="89" r="AS121">
        <f>IF(V120&gt;0,IF((V120+AG121)&lt;J$10,V120+AG121,J$10),0)</f>
        <v> -  </v>
      </c>
      <c t="str" s="89" r="AT121">
        <f>IF(W120&gt;0,IF((W120+AH121)&lt;K$10,W120+AH121,K$10),0)</f>
        <v> -  </v>
      </c>
      <c t="str" s="89" r="AU121">
        <f>IF(X120&gt;0,IF((X120+AI121)&lt;L$10,X120+AI121,L$10),0)</f>
        <v> -  </v>
      </c>
      <c t="str" s="89" r="AV121">
        <f>IF(Y120&gt;0,IF((Y120+AJ121)&lt;M$10,Y120+AJ121,M$10),0)</f>
        <v> -  </v>
      </c>
      <c t="str" s="89" r="AW121">
        <f>IF(Z120&gt;0,IF((Z120+AK121)&lt;N$10,Z120+AK121,N$10),0)</f>
        <v> -  </v>
      </c>
      <c t="str" s="89" r="AX121">
        <f>SUM(AN121:AW121)</f>
        <v>#NAME?</v>
      </c>
      <c s="89" r="AY121"/>
      <c t="str" s="91" r="AZ121">
        <f>IF(NOT(snowball),0,IF(Q120&lt;=0,0,IF(AN121+$C121&gt;Q120+AB121,Q120+AB121-AN121,$C121)))</f>
        <v>#NAME?</v>
      </c>
      <c t="str" s="89" r="BA121">
        <f>IF(NOT(snowball),0,IF(R120&lt;=0,0,IF($C121&lt;=SUM($AZ121:AZ121),0,IF(AO121+$C121-SUM($AZ121:AZ121)&gt;R120+AC121,R120+AC121-AO121,$C121-SUM($AZ121:AZ121)))))</f>
        <v>#NAME?</v>
      </c>
      <c t="str" s="89" r="BB121">
        <f>IF(NOT(snowball),0,IF(S120&lt;=0,0,IF($C121&lt;=SUM($AZ121:BA121),0,IF(AP121+$C121-SUM($AZ121:BA121)&gt;S120+AD121,S120+AD121-AP121,$C121-SUM($AZ121:BA121)))))</f>
        <v>#NAME?</v>
      </c>
      <c t="str" s="89" r="BC121">
        <f>IF(NOT(snowball),0,IF(T120&lt;=0,0,IF($C121&lt;=SUM($AZ121:BB121),0,IF(AQ121+$C121-SUM($AZ121:BB121)&gt;T120+AE121,T120+AE121-AQ121,$C121-SUM($AZ121:BB121)))))</f>
        <v>#NAME?</v>
      </c>
      <c t="str" s="89" r="BD121">
        <f>IF(NOT(snowball),0,IF(U120&lt;=0,0,IF($C121&lt;=SUM($AZ121:BC121),0,IF(AR121+$C121-SUM($AZ121:BC121)&gt;U120+AF121,U120+AF121-AR121,$C121-SUM($AZ121:BC121)))))</f>
        <v>#NAME?</v>
      </c>
      <c t="str" s="89" r="BE121">
        <f>IF(NOT(snowball),0,IF(V120&lt;=0,0,IF($C121&lt;=SUM($AZ121:BD121),0,IF(AS121+$C121-SUM($AZ121:BD121)&gt;V120+AG121,V120+AG121-AS121,$C121-SUM($AZ121:BD121)))))</f>
        <v>#NAME?</v>
      </c>
      <c t="str" s="89" r="BF121">
        <f>IF(NOT(snowball),0,IF(W120&lt;=0,0,IF($C121&lt;=SUM($AZ121:BE121),0,IF(AT121+$C121-SUM($AZ121:BE121)&gt;W120+AH121,W120+AH121-AT121,$C121-SUM($AZ121:BE121)))))</f>
        <v>#NAME?</v>
      </c>
      <c t="str" s="89" r="BG121">
        <f>IF(NOT(snowball),0,IF(X120&lt;=0,0,IF($C121&lt;=SUM($AZ121:BF121),0,IF(AU121+$C121-SUM($AZ121:BF121)&gt;X120+AI121,X120+AI121-AU121,$C121-SUM($AZ121:BF121)))))</f>
        <v>#NAME?</v>
      </c>
      <c t="str" s="89" r="BH121">
        <f>IF(NOT(snowball),0,IF(Y120&lt;=0,0,IF($C121&lt;=SUM($AZ121:BG121),0,IF(AV121+$C121-SUM($AZ121:BG121)&gt;Y120+AJ121,Y120+AJ121-AV121,$C121-SUM($AZ121:BG121)))))</f>
        <v>#NAME?</v>
      </c>
      <c t="str" s="89" r="BI121">
        <f>IF(NOT(snowball),0,IF(Z120&lt;=0,0,IF($C121&lt;=SUM($AZ121:BH121),0,IF(AW121+$C121-SUM($AZ121:BH121)&gt;Z120+AK121,Z120+AK121-AW121,$C121-SUM($AZ121:BH121)))))</f>
        <v>#NAME?</v>
      </c>
    </row>
    <row customHeight="1" r="122" ht="10.5">
      <c t="str" s="85" r="A122">
        <f>IF(SUM(Q121:Z121)&lt;=0,"",A121+1)</f>
        <v>#NAME?</v>
      </c>
      <c t="str" s="86" r="B122">
        <f>IF(A122="",NA(),DATE(YEAR(B121),MONTH(B121)+1,1))</f>
        <v>#NAME?</v>
      </c>
      <c t="str" s="87" r="C122">
        <f>IF(A122="","",IF(snowball,IF(($E$5-AX122)&lt;0,0,$E$5-AX122),"n/a")+D122)</f>
        <v>#NAME?</v>
      </c>
      <c s="88" r="D122"/>
      <c t="str" s="89" r="E122">
        <f>AN122+AZ122</f>
        <v>#NAME?</v>
      </c>
      <c t="str" s="89" r="F122">
        <f>AO122+BA122</f>
        <v>#NAME?</v>
      </c>
      <c t="str" s="89" r="G122">
        <f>AP122+BB122</f>
        <v>#NAME?</v>
      </c>
      <c t="str" s="89" r="H122">
        <f>AQ122+BC122</f>
        <v>#NAME?</v>
      </c>
      <c t="str" s="89" r="I122">
        <f>AR122+BD122</f>
        <v>#NAME?</v>
      </c>
      <c t="str" s="89" r="J122">
        <f>AS122+BE122</f>
        <v>#NAME?</v>
      </c>
      <c t="str" s="89" r="K122">
        <f>AT122+BF122</f>
        <v>#NAME?</v>
      </c>
      <c t="str" s="89" r="L122">
        <f>AU122+BG122</f>
        <v>#NAME?</v>
      </c>
      <c t="str" s="89" r="M122">
        <f>AV122+BH122</f>
        <v>#NAME?</v>
      </c>
      <c t="str" s="89" r="N122">
        <f>AW122+BI122</f>
        <v>#NAME?</v>
      </c>
      <c s="90" r="O122"/>
      <c t="str" s="89" r="P122">
        <f>SUM(Q122:Z122)</f>
        <v>#NAME?</v>
      </c>
      <c t="str" s="89" r="Q122">
        <f>IF(E$8=0,0,ROUND(Q121-(E122-AB122),2))</f>
        <v>#NAME?</v>
      </c>
      <c t="str" s="89" r="R122">
        <f>IF(F$8=0,0,ROUND(R121-(F122-AC122),2))</f>
        <v>#NAME?</v>
      </c>
      <c t="str" s="89" r="S122">
        <f>IF(G$8=0,0,ROUND(S121-(G122-AD122),2))</f>
        <v>#NAME?</v>
      </c>
      <c t="str" s="89" r="T122">
        <f>IF(H$8=0,0,ROUND(T121-(H122-AE122),2))</f>
        <v>#NAME?</v>
      </c>
      <c t="str" s="89" r="U122">
        <f>IF(I$8=0,0,ROUND(U121-(I122-AF122),2))</f>
        <v>#NAME?</v>
      </c>
      <c t="str" s="89" r="V122">
        <f>IF(J$8=0,0,ROUND(V121-(J122-AG122),2))</f>
        <v> -  </v>
      </c>
      <c t="str" s="89" r="W122">
        <f>IF(K$8=0,0,ROUND(W121-(K122-AH122),2))</f>
        <v> -  </v>
      </c>
      <c t="str" s="89" r="X122">
        <f>IF(L$8=0,0,ROUND(X121-(L122-AI122),2))</f>
        <v> -  </v>
      </c>
      <c t="str" s="89" r="Y122">
        <f>IF(M$8=0,0,ROUND(Y121-(M122-AJ122),2))</f>
        <v> -  </v>
      </c>
      <c t="str" s="89" r="Z122">
        <f>IF(N$8=0,0,ROUND(Z121-(N122-AK122),2))</f>
        <v> -  </v>
      </c>
      <c s="92" r="AA122"/>
      <c t="str" s="89" r="AB122">
        <f>ROUND(Q121*E$9/12,2)</f>
        <v>#NAME?</v>
      </c>
      <c t="str" s="89" r="AC122">
        <f>ROUND(R121*F$9/12,2)</f>
        <v>#NAME?</v>
      </c>
      <c t="str" s="89" r="AD122">
        <f>ROUND(S121*G$9/12,2)</f>
        <v>#NAME?</v>
      </c>
      <c t="str" s="89" r="AE122">
        <f>ROUND(T121*H$9/12,2)</f>
        <v>#NAME?</v>
      </c>
      <c t="str" s="89" r="AF122">
        <f>ROUND(U121*I$9/12,2)</f>
        <v>#NAME?</v>
      </c>
      <c t="str" s="89" r="AG122">
        <f>ROUND(V121*J$9/12,2)</f>
        <v> -  </v>
      </c>
      <c t="str" s="89" r="AH122">
        <f>ROUND(W121*K$9/12,2)</f>
        <v> -  </v>
      </c>
      <c t="str" s="89" r="AI122">
        <f>ROUND(X121*L$9/12,2)</f>
        <v> -  </v>
      </c>
      <c t="str" s="89" r="AJ122">
        <f>ROUND(Y121*M$9/12,2)</f>
        <v> -  </v>
      </c>
      <c t="str" s="89" r="AK122">
        <f>ROUND(Z121*N$9/12,2)</f>
        <v> -  </v>
      </c>
      <c t="str" s="89" r="AL122">
        <f>SUM(AB122:AK122)</f>
        <v>#NAME?</v>
      </c>
      <c s="93" r="AM122"/>
      <c t="str" s="89" r="AN122">
        <f>IF(Q121&gt;0,IF((Q121+AB122)&lt;E$10,Q121+AB122,E$10),0)</f>
        <v>#NAME?</v>
      </c>
      <c t="str" s="89" r="AO122">
        <f>IF(R121&gt;0,IF((R121+AC122)&lt;F$10,R121+AC122,F$10),0)</f>
        <v>#NAME?</v>
      </c>
      <c t="str" s="89" r="AP122">
        <f>IF(S121&gt;0,IF((S121+AD122)&lt;G$10,S121+AD122,G$10),0)</f>
        <v>#NAME?</v>
      </c>
      <c t="str" s="89" r="AQ122">
        <f>IF(T121&gt;0,IF((T121+AE122)&lt;H$10,T121+AE122,H$10),0)</f>
        <v>#NAME?</v>
      </c>
      <c t="str" s="89" r="AR122">
        <f>IF(U121&gt;0,IF((U121+AF122)&lt;I$10,U121+AF122,I$10),0)</f>
        <v>#NAME?</v>
      </c>
      <c t="str" s="89" r="AS122">
        <f>IF(V121&gt;0,IF((V121+AG122)&lt;J$10,V121+AG122,J$10),0)</f>
        <v> -  </v>
      </c>
      <c t="str" s="89" r="AT122">
        <f>IF(W121&gt;0,IF((W121+AH122)&lt;K$10,W121+AH122,K$10),0)</f>
        <v> -  </v>
      </c>
      <c t="str" s="89" r="AU122">
        <f>IF(X121&gt;0,IF((X121+AI122)&lt;L$10,X121+AI122,L$10),0)</f>
        <v> -  </v>
      </c>
      <c t="str" s="89" r="AV122">
        <f>IF(Y121&gt;0,IF((Y121+AJ122)&lt;M$10,Y121+AJ122,M$10),0)</f>
        <v> -  </v>
      </c>
      <c t="str" s="89" r="AW122">
        <f>IF(Z121&gt;0,IF((Z121+AK122)&lt;N$10,Z121+AK122,N$10),0)</f>
        <v> -  </v>
      </c>
      <c t="str" s="89" r="AX122">
        <f>SUM(AN122:AW122)</f>
        <v>#NAME?</v>
      </c>
      <c s="89" r="AY122"/>
      <c t="str" s="91" r="AZ122">
        <f>IF(NOT(snowball),0,IF(Q121&lt;=0,0,IF(AN122+$C122&gt;Q121+AB122,Q121+AB122-AN122,$C122)))</f>
        <v>#NAME?</v>
      </c>
      <c t="str" s="89" r="BA122">
        <f>IF(NOT(snowball),0,IF(R121&lt;=0,0,IF($C122&lt;=SUM($AZ122:AZ122),0,IF(AO122+$C122-SUM($AZ122:AZ122)&gt;R121+AC122,R121+AC122-AO122,$C122-SUM($AZ122:AZ122)))))</f>
        <v>#NAME?</v>
      </c>
      <c t="str" s="89" r="BB122">
        <f>IF(NOT(snowball),0,IF(S121&lt;=0,0,IF($C122&lt;=SUM($AZ122:BA122),0,IF(AP122+$C122-SUM($AZ122:BA122)&gt;S121+AD122,S121+AD122-AP122,$C122-SUM($AZ122:BA122)))))</f>
        <v>#NAME?</v>
      </c>
      <c t="str" s="89" r="BC122">
        <f>IF(NOT(snowball),0,IF(T121&lt;=0,0,IF($C122&lt;=SUM($AZ122:BB122),0,IF(AQ122+$C122-SUM($AZ122:BB122)&gt;T121+AE122,T121+AE122-AQ122,$C122-SUM($AZ122:BB122)))))</f>
        <v>#NAME?</v>
      </c>
      <c t="str" s="89" r="BD122">
        <f>IF(NOT(snowball),0,IF(U121&lt;=0,0,IF($C122&lt;=SUM($AZ122:BC122),0,IF(AR122+$C122-SUM($AZ122:BC122)&gt;U121+AF122,U121+AF122-AR122,$C122-SUM($AZ122:BC122)))))</f>
        <v>#NAME?</v>
      </c>
      <c t="str" s="89" r="BE122">
        <f>IF(NOT(snowball),0,IF(V121&lt;=0,0,IF($C122&lt;=SUM($AZ122:BD122),0,IF(AS122+$C122-SUM($AZ122:BD122)&gt;V121+AG122,V121+AG122-AS122,$C122-SUM($AZ122:BD122)))))</f>
        <v>#NAME?</v>
      </c>
      <c t="str" s="89" r="BF122">
        <f>IF(NOT(snowball),0,IF(W121&lt;=0,0,IF($C122&lt;=SUM($AZ122:BE122),0,IF(AT122+$C122-SUM($AZ122:BE122)&gt;W121+AH122,W121+AH122-AT122,$C122-SUM($AZ122:BE122)))))</f>
        <v>#NAME?</v>
      </c>
      <c t="str" s="89" r="BG122">
        <f>IF(NOT(snowball),0,IF(X121&lt;=0,0,IF($C122&lt;=SUM($AZ122:BF122),0,IF(AU122+$C122-SUM($AZ122:BF122)&gt;X121+AI122,X121+AI122-AU122,$C122-SUM($AZ122:BF122)))))</f>
        <v>#NAME?</v>
      </c>
      <c t="str" s="89" r="BH122">
        <f>IF(NOT(snowball),0,IF(Y121&lt;=0,0,IF($C122&lt;=SUM($AZ122:BG122),0,IF(AV122+$C122-SUM($AZ122:BG122)&gt;Y121+AJ122,Y121+AJ122-AV122,$C122-SUM($AZ122:BG122)))))</f>
        <v>#NAME?</v>
      </c>
      <c t="str" s="89" r="BI122">
        <f>IF(NOT(snowball),0,IF(Z121&lt;=0,0,IF($C122&lt;=SUM($AZ122:BH122),0,IF(AW122+$C122-SUM($AZ122:BH122)&gt;Z121+AK122,Z121+AK122-AW122,$C122-SUM($AZ122:BH122)))))</f>
        <v>#NAME?</v>
      </c>
    </row>
    <row customHeight="1" r="123" ht="10.5">
      <c t="str" s="85" r="A123">
        <f>IF(SUM(Q122:Z122)&lt;=0,"",A122+1)</f>
        <v>#NAME?</v>
      </c>
      <c t="str" s="86" r="B123">
        <f>IF(A123="",NA(),DATE(YEAR(B122),MONTH(B122)+1,1))</f>
        <v>#NAME?</v>
      </c>
      <c t="str" s="87" r="C123">
        <f>IF(A123="","",IF(snowball,IF(($E$5-AX123)&lt;0,0,$E$5-AX123),"n/a")+D123)</f>
        <v>#NAME?</v>
      </c>
      <c s="88" r="D123"/>
      <c t="str" s="89" r="E123">
        <f>AN123+AZ123</f>
        <v>#NAME?</v>
      </c>
      <c t="str" s="89" r="F123">
        <f>AO123+BA123</f>
        <v>#NAME?</v>
      </c>
      <c t="str" s="89" r="G123">
        <f>AP123+BB123</f>
        <v>#NAME?</v>
      </c>
      <c t="str" s="89" r="H123">
        <f>AQ123+BC123</f>
        <v>#NAME?</v>
      </c>
      <c t="str" s="89" r="I123">
        <f>AR123+BD123</f>
        <v>#NAME?</v>
      </c>
      <c t="str" s="89" r="J123">
        <f>AS123+BE123</f>
        <v>#NAME?</v>
      </c>
      <c t="str" s="89" r="K123">
        <f>AT123+BF123</f>
        <v>#NAME?</v>
      </c>
      <c t="str" s="89" r="L123">
        <f>AU123+BG123</f>
        <v>#NAME?</v>
      </c>
      <c t="str" s="89" r="M123">
        <f>AV123+BH123</f>
        <v>#NAME?</v>
      </c>
      <c t="str" s="89" r="N123">
        <f>AW123+BI123</f>
        <v>#NAME?</v>
      </c>
      <c s="90" r="O123"/>
      <c t="str" s="89" r="P123">
        <f>SUM(Q123:Z123)</f>
        <v>#NAME?</v>
      </c>
      <c t="str" s="89" r="Q123">
        <f>IF(E$8=0,0,ROUND(Q122-(E123-AB123),2))</f>
        <v>#NAME?</v>
      </c>
      <c t="str" s="89" r="R123">
        <f>IF(F$8=0,0,ROUND(R122-(F123-AC123),2))</f>
        <v>#NAME?</v>
      </c>
      <c t="str" s="89" r="S123">
        <f>IF(G$8=0,0,ROUND(S122-(G123-AD123),2))</f>
        <v>#NAME?</v>
      </c>
      <c t="str" s="89" r="T123">
        <f>IF(H$8=0,0,ROUND(T122-(H123-AE123),2))</f>
        <v>#NAME?</v>
      </c>
      <c t="str" s="89" r="U123">
        <f>IF(I$8=0,0,ROUND(U122-(I123-AF123),2))</f>
        <v>#NAME?</v>
      </c>
      <c t="str" s="89" r="V123">
        <f>IF(J$8=0,0,ROUND(V122-(J123-AG123),2))</f>
        <v> -  </v>
      </c>
      <c t="str" s="89" r="W123">
        <f>IF(K$8=0,0,ROUND(W122-(K123-AH123),2))</f>
        <v> -  </v>
      </c>
      <c t="str" s="89" r="X123">
        <f>IF(L$8=0,0,ROUND(X122-(L123-AI123),2))</f>
        <v> -  </v>
      </c>
      <c t="str" s="89" r="Y123">
        <f>IF(M$8=0,0,ROUND(Y122-(M123-AJ123),2))</f>
        <v> -  </v>
      </c>
      <c t="str" s="89" r="Z123">
        <f>IF(N$8=0,0,ROUND(Z122-(N123-AK123),2))</f>
        <v> -  </v>
      </c>
      <c s="92" r="AA123"/>
      <c t="str" s="89" r="AB123">
        <f>ROUND(Q122*E$9/12,2)</f>
        <v>#NAME?</v>
      </c>
      <c t="str" s="89" r="AC123">
        <f>ROUND(R122*F$9/12,2)</f>
        <v>#NAME?</v>
      </c>
      <c t="str" s="89" r="AD123">
        <f>ROUND(S122*G$9/12,2)</f>
        <v>#NAME?</v>
      </c>
      <c t="str" s="89" r="AE123">
        <f>ROUND(T122*H$9/12,2)</f>
        <v>#NAME?</v>
      </c>
      <c t="str" s="89" r="AF123">
        <f>ROUND(U122*I$9/12,2)</f>
        <v>#NAME?</v>
      </c>
      <c t="str" s="89" r="AG123">
        <f>ROUND(V122*J$9/12,2)</f>
        <v> -  </v>
      </c>
      <c t="str" s="89" r="AH123">
        <f>ROUND(W122*K$9/12,2)</f>
        <v> -  </v>
      </c>
      <c t="str" s="89" r="AI123">
        <f>ROUND(X122*L$9/12,2)</f>
        <v> -  </v>
      </c>
      <c t="str" s="89" r="AJ123">
        <f>ROUND(Y122*M$9/12,2)</f>
        <v> -  </v>
      </c>
      <c t="str" s="89" r="AK123">
        <f>ROUND(Z122*N$9/12,2)</f>
        <v> -  </v>
      </c>
      <c t="str" s="89" r="AL123">
        <f>SUM(AB123:AK123)</f>
        <v>#NAME?</v>
      </c>
      <c s="93" r="AM123"/>
      <c t="str" s="89" r="AN123">
        <f>IF(Q122&gt;0,IF((Q122+AB123)&lt;E$10,Q122+AB123,E$10),0)</f>
        <v>#NAME?</v>
      </c>
      <c t="str" s="89" r="AO123">
        <f>IF(R122&gt;0,IF((R122+AC123)&lt;F$10,R122+AC123,F$10),0)</f>
        <v>#NAME?</v>
      </c>
      <c t="str" s="89" r="AP123">
        <f>IF(S122&gt;0,IF((S122+AD123)&lt;G$10,S122+AD123,G$10),0)</f>
        <v>#NAME?</v>
      </c>
      <c t="str" s="89" r="AQ123">
        <f>IF(T122&gt;0,IF((T122+AE123)&lt;H$10,T122+AE123,H$10),0)</f>
        <v>#NAME?</v>
      </c>
      <c t="str" s="89" r="AR123">
        <f>IF(U122&gt;0,IF((U122+AF123)&lt;I$10,U122+AF123,I$10),0)</f>
        <v>#NAME?</v>
      </c>
      <c t="str" s="89" r="AS123">
        <f>IF(V122&gt;0,IF((V122+AG123)&lt;J$10,V122+AG123,J$10),0)</f>
        <v> -  </v>
      </c>
      <c t="str" s="89" r="AT123">
        <f>IF(W122&gt;0,IF((W122+AH123)&lt;K$10,W122+AH123,K$10),0)</f>
        <v> -  </v>
      </c>
      <c t="str" s="89" r="AU123">
        <f>IF(X122&gt;0,IF((X122+AI123)&lt;L$10,X122+AI123,L$10),0)</f>
        <v> -  </v>
      </c>
      <c t="str" s="89" r="AV123">
        <f>IF(Y122&gt;0,IF((Y122+AJ123)&lt;M$10,Y122+AJ123,M$10),0)</f>
        <v> -  </v>
      </c>
      <c t="str" s="89" r="AW123">
        <f>IF(Z122&gt;0,IF((Z122+AK123)&lt;N$10,Z122+AK123,N$10),0)</f>
        <v> -  </v>
      </c>
      <c t="str" s="89" r="AX123">
        <f>SUM(AN123:AW123)</f>
        <v>#NAME?</v>
      </c>
      <c s="89" r="AY123"/>
      <c t="str" s="91" r="AZ123">
        <f>IF(NOT(snowball),0,IF(Q122&lt;=0,0,IF(AN123+$C123&gt;Q122+AB123,Q122+AB123-AN123,$C123)))</f>
        <v>#NAME?</v>
      </c>
      <c t="str" s="89" r="BA123">
        <f>IF(NOT(snowball),0,IF(R122&lt;=0,0,IF($C123&lt;=SUM($AZ123:AZ123),0,IF(AO123+$C123-SUM($AZ123:AZ123)&gt;R122+AC123,R122+AC123-AO123,$C123-SUM($AZ123:AZ123)))))</f>
        <v>#NAME?</v>
      </c>
      <c t="str" s="89" r="BB123">
        <f>IF(NOT(snowball),0,IF(S122&lt;=0,0,IF($C123&lt;=SUM($AZ123:BA123),0,IF(AP123+$C123-SUM($AZ123:BA123)&gt;S122+AD123,S122+AD123-AP123,$C123-SUM($AZ123:BA123)))))</f>
        <v>#NAME?</v>
      </c>
      <c t="str" s="89" r="BC123">
        <f>IF(NOT(snowball),0,IF(T122&lt;=0,0,IF($C123&lt;=SUM($AZ123:BB123),0,IF(AQ123+$C123-SUM($AZ123:BB123)&gt;T122+AE123,T122+AE123-AQ123,$C123-SUM($AZ123:BB123)))))</f>
        <v>#NAME?</v>
      </c>
      <c t="str" s="89" r="BD123">
        <f>IF(NOT(snowball),0,IF(U122&lt;=0,0,IF($C123&lt;=SUM($AZ123:BC123),0,IF(AR123+$C123-SUM($AZ123:BC123)&gt;U122+AF123,U122+AF123-AR123,$C123-SUM($AZ123:BC123)))))</f>
        <v>#NAME?</v>
      </c>
      <c t="str" s="89" r="BE123">
        <f>IF(NOT(snowball),0,IF(V122&lt;=0,0,IF($C123&lt;=SUM($AZ123:BD123),0,IF(AS123+$C123-SUM($AZ123:BD123)&gt;V122+AG123,V122+AG123-AS123,$C123-SUM($AZ123:BD123)))))</f>
        <v>#NAME?</v>
      </c>
      <c t="str" s="89" r="BF123">
        <f>IF(NOT(snowball),0,IF(W122&lt;=0,0,IF($C123&lt;=SUM($AZ123:BE123),0,IF(AT123+$C123-SUM($AZ123:BE123)&gt;W122+AH123,W122+AH123-AT123,$C123-SUM($AZ123:BE123)))))</f>
        <v>#NAME?</v>
      </c>
      <c t="str" s="89" r="BG123">
        <f>IF(NOT(snowball),0,IF(X122&lt;=0,0,IF($C123&lt;=SUM($AZ123:BF123),0,IF(AU123+$C123-SUM($AZ123:BF123)&gt;X122+AI123,X122+AI123-AU123,$C123-SUM($AZ123:BF123)))))</f>
        <v>#NAME?</v>
      </c>
      <c t="str" s="89" r="BH123">
        <f>IF(NOT(snowball),0,IF(Y122&lt;=0,0,IF($C123&lt;=SUM($AZ123:BG123),0,IF(AV123+$C123-SUM($AZ123:BG123)&gt;Y122+AJ123,Y122+AJ123-AV123,$C123-SUM($AZ123:BG123)))))</f>
        <v>#NAME?</v>
      </c>
      <c t="str" s="89" r="BI123">
        <f>IF(NOT(snowball),0,IF(Z122&lt;=0,0,IF($C123&lt;=SUM($AZ123:BH123),0,IF(AW123+$C123-SUM($AZ123:BH123)&gt;Z122+AK123,Z122+AK123-AW123,$C123-SUM($AZ123:BH123)))))</f>
        <v>#NAME?</v>
      </c>
    </row>
    <row customHeight="1" r="124" ht="10.5">
      <c t="str" s="85" r="A124">
        <f>IF(SUM(Q123:Z123)&lt;=0,"",A123+1)</f>
        <v>#NAME?</v>
      </c>
      <c t="str" s="86" r="B124">
        <f>IF(A124="",NA(),DATE(YEAR(B123),MONTH(B123)+1,1))</f>
        <v>#NAME?</v>
      </c>
      <c t="str" s="87" r="C124">
        <f>IF(A124="","",IF(snowball,IF(($E$5-AX124)&lt;0,0,$E$5-AX124),"n/a")+D124)</f>
        <v>#NAME?</v>
      </c>
      <c s="88" r="D124"/>
      <c t="str" s="89" r="E124">
        <f>AN124+AZ124</f>
        <v>#NAME?</v>
      </c>
      <c t="str" s="89" r="F124">
        <f>AO124+BA124</f>
        <v>#NAME?</v>
      </c>
      <c t="str" s="89" r="G124">
        <f>AP124+BB124</f>
        <v>#NAME?</v>
      </c>
      <c t="str" s="89" r="H124">
        <f>AQ124+BC124</f>
        <v>#NAME?</v>
      </c>
      <c t="str" s="89" r="I124">
        <f>AR124+BD124</f>
        <v>#NAME?</v>
      </c>
      <c t="str" s="89" r="J124">
        <f>AS124+BE124</f>
        <v>#NAME?</v>
      </c>
      <c t="str" s="89" r="K124">
        <f>AT124+BF124</f>
        <v>#NAME?</v>
      </c>
      <c t="str" s="89" r="L124">
        <f>AU124+BG124</f>
        <v>#NAME?</v>
      </c>
      <c t="str" s="89" r="M124">
        <f>AV124+BH124</f>
        <v>#NAME?</v>
      </c>
      <c t="str" s="89" r="N124">
        <f>AW124+BI124</f>
        <v>#NAME?</v>
      </c>
      <c s="90" r="O124"/>
      <c t="str" s="89" r="P124">
        <f>SUM(Q124:Z124)</f>
        <v>#NAME?</v>
      </c>
      <c t="str" s="89" r="Q124">
        <f>IF(E$8=0,0,ROUND(Q123-(E124-AB124),2))</f>
        <v>#NAME?</v>
      </c>
      <c t="str" s="89" r="R124">
        <f>IF(F$8=0,0,ROUND(R123-(F124-AC124),2))</f>
        <v>#NAME?</v>
      </c>
      <c t="str" s="89" r="S124">
        <f>IF(G$8=0,0,ROUND(S123-(G124-AD124),2))</f>
        <v>#NAME?</v>
      </c>
      <c t="str" s="89" r="T124">
        <f>IF(H$8=0,0,ROUND(T123-(H124-AE124),2))</f>
        <v>#NAME?</v>
      </c>
      <c t="str" s="89" r="U124">
        <f>IF(I$8=0,0,ROUND(U123-(I124-AF124),2))</f>
        <v>#NAME?</v>
      </c>
      <c t="str" s="89" r="V124">
        <f>IF(J$8=0,0,ROUND(V123-(J124-AG124),2))</f>
        <v> -  </v>
      </c>
      <c t="str" s="89" r="W124">
        <f>IF(K$8=0,0,ROUND(W123-(K124-AH124),2))</f>
        <v> -  </v>
      </c>
      <c t="str" s="89" r="X124">
        <f>IF(L$8=0,0,ROUND(X123-(L124-AI124),2))</f>
        <v> -  </v>
      </c>
      <c t="str" s="89" r="Y124">
        <f>IF(M$8=0,0,ROUND(Y123-(M124-AJ124),2))</f>
        <v> -  </v>
      </c>
      <c t="str" s="89" r="Z124">
        <f>IF(N$8=0,0,ROUND(Z123-(N124-AK124),2))</f>
        <v> -  </v>
      </c>
      <c s="92" r="AA124"/>
      <c t="str" s="89" r="AB124">
        <f>ROUND(Q123*E$9/12,2)</f>
        <v>#NAME?</v>
      </c>
      <c t="str" s="89" r="AC124">
        <f>ROUND(R123*F$9/12,2)</f>
        <v>#NAME?</v>
      </c>
      <c t="str" s="89" r="AD124">
        <f>ROUND(S123*G$9/12,2)</f>
        <v>#NAME?</v>
      </c>
      <c t="str" s="89" r="AE124">
        <f>ROUND(T123*H$9/12,2)</f>
        <v>#NAME?</v>
      </c>
      <c t="str" s="89" r="AF124">
        <f>ROUND(U123*I$9/12,2)</f>
        <v>#NAME?</v>
      </c>
      <c t="str" s="89" r="AG124">
        <f>ROUND(V123*J$9/12,2)</f>
        <v> -  </v>
      </c>
      <c t="str" s="89" r="AH124">
        <f>ROUND(W123*K$9/12,2)</f>
        <v> -  </v>
      </c>
      <c t="str" s="89" r="AI124">
        <f>ROUND(X123*L$9/12,2)</f>
        <v> -  </v>
      </c>
      <c t="str" s="89" r="AJ124">
        <f>ROUND(Y123*M$9/12,2)</f>
        <v> -  </v>
      </c>
      <c t="str" s="89" r="AK124">
        <f>ROUND(Z123*N$9/12,2)</f>
        <v> -  </v>
      </c>
      <c t="str" s="89" r="AL124">
        <f>SUM(AB124:AK124)</f>
        <v>#NAME?</v>
      </c>
      <c s="93" r="AM124"/>
      <c t="str" s="89" r="AN124">
        <f>IF(Q123&gt;0,IF((Q123+AB124)&lt;E$10,Q123+AB124,E$10),0)</f>
        <v>#NAME?</v>
      </c>
      <c t="str" s="89" r="AO124">
        <f>IF(R123&gt;0,IF((R123+AC124)&lt;F$10,R123+AC124,F$10),0)</f>
        <v>#NAME?</v>
      </c>
      <c t="str" s="89" r="AP124">
        <f>IF(S123&gt;0,IF((S123+AD124)&lt;G$10,S123+AD124,G$10),0)</f>
        <v>#NAME?</v>
      </c>
      <c t="str" s="89" r="AQ124">
        <f>IF(T123&gt;0,IF((T123+AE124)&lt;H$10,T123+AE124,H$10),0)</f>
        <v>#NAME?</v>
      </c>
      <c t="str" s="89" r="AR124">
        <f>IF(U123&gt;0,IF((U123+AF124)&lt;I$10,U123+AF124,I$10),0)</f>
        <v>#NAME?</v>
      </c>
      <c t="str" s="89" r="AS124">
        <f>IF(V123&gt;0,IF((V123+AG124)&lt;J$10,V123+AG124,J$10),0)</f>
        <v> -  </v>
      </c>
      <c t="str" s="89" r="AT124">
        <f>IF(W123&gt;0,IF((W123+AH124)&lt;K$10,W123+AH124,K$10),0)</f>
        <v> -  </v>
      </c>
      <c t="str" s="89" r="AU124">
        <f>IF(X123&gt;0,IF((X123+AI124)&lt;L$10,X123+AI124,L$10),0)</f>
        <v> -  </v>
      </c>
      <c t="str" s="89" r="AV124">
        <f>IF(Y123&gt;0,IF((Y123+AJ124)&lt;M$10,Y123+AJ124,M$10),0)</f>
        <v> -  </v>
      </c>
      <c t="str" s="89" r="AW124">
        <f>IF(Z123&gt;0,IF((Z123+AK124)&lt;N$10,Z123+AK124,N$10),0)</f>
        <v> -  </v>
      </c>
      <c t="str" s="89" r="AX124">
        <f>SUM(AN124:AW124)</f>
        <v>#NAME?</v>
      </c>
      <c s="89" r="AY124"/>
      <c t="str" s="91" r="AZ124">
        <f>IF(NOT(snowball),0,IF(Q123&lt;=0,0,IF(AN124+$C124&gt;Q123+AB124,Q123+AB124-AN124,$C124)))</f>
        <v>#NAME?</v>
      </c>
      <c t="str" s="89" r="BA124">
        <f>IF(NOT(snowball),0,IF(R123&lt;=0,0,IF($C124&lt;=SUM($AZ124:AZ124),0,IF(AO124+$C124-SUM($AZ124:AZ124)&gt;R123+AC124,R123+AC124-AO124,$C124-SUM($AZ124:AZ124)))))</f>
        <v>#NAME?</v>
      </c>
      <c t="str" s="89" r="BB124">
        <f>IF(NOT(snowball),0,IF(S123&lt;=0,0,IF($C124&lt;=SUM($AZ124:BA124),0,IF(AP124+$C124-SUM($AZ124:BA124)&gt;S123+AD124,S123+AD124-AP124,$C124-SUM($AZ124:BA124)))))</f>
        <v>#NAME?</v>
      </c>
      <c t="str" s="89" r="BC124">
        <f>IF(NOT(snowball),0,IF(T123&lt;=0,0,IF($C124&lt;=SUM($AZ124:BB124),0,IF(AQ124+$C124-SUM($AZ124:BB124)&gt;T123+AE124,T123+AE124-AQ124,$C124-SUM($AZ124:BB124)))))</f>
        <v>#NAME?</v>
      </c>
      <c t="str" s="89" r="BD124">
        <f>IF(NOT(snowball),0,IF(U123&lt;=0,0,IF($C124&lt;=SUM($AZ124:BC124),0,IF(AR124+$C124-SUM($AZ124:BC124)&gt;U123+AF124,U123+AF124-AR124,$C124-SUM($AZ124:BC124)))))</f>
        <v>#NAME?</v>
      </c>
      <c t="str" s="89" r="BE124">
        <f>IF(NOT(snowball),0,IF(V123&lt;=0,0,IF($C124&lt;=SUM($AZ124:BD124),0,IF(AS124+$C124-SUM($AZ124:BD124)&gt;V123+AG124,V123+AG124-AS124,$C124-SUM($AZ124:BD124)))))</f>
        <v>#NAME?</v>
      </c>
      <c t="str" s="89" r="BF124">
        <f>IF(NOT(snowball),0,IF(W123&lt;=0,0,IF($C124&lt;=SUM($AZ124:BE124),0,IF(AT124+$C124-SUM($AZ124:BE124)&gt;W123+AH124,W123+AH124-AT124,$C124-SUM($AZ124:BE124)))))</f>
        <v>#NAME?</v>
      </c>
      <c t="str" s="89" r="BG124">
        <f>IF(NOT(snowball),0,IF(X123&lt;=0,0,IF($C124&lt;=SUM($AZ124:BF124),0,IF(AU124+$C124-SUM($AZ124:BF124)&gt;X123+AI124,X123+AI124-AU124,$C124-SUM($AZ124:BF124)))))</f>
        <v>#NAME?</v>
      </c>
      <c t="str" s="89" r="BH124">
        <f>IF(NOT(snowball),0,IF(Y123&lt;=0,0,IF($C124&lt;=SUM($AZ124:BG124),0,IF(AV124+$C124-SUM($AZ124:BG124)&gt;Y123+AJ124,Y123+AJ124-AV124,$C124-SUM($AZ124:BG124)))))</f>
        <v>#NAME?</v>
      </c>
      <c t="str" s="89" r="BI124">
        <f>IF(NOT(snowball),0,IF(Z123&lt;=0,0,IF($C124&lt;=SUM($AZ124:BH124),0,IF(AW124+$C124-SUM($AZ124:BH124)&gt;Z123+AK124,Z123+AK124-AW124,$C124-SUM($AZ124:BH124)))))</f>
        <v>#NAME?</v>
      </c>
    </row>
    <row customHeight="1" r="125" ht="10.5">
      <c t="str" s="85" r="A125">
        <f>IF(SUM(Q124:Z124)&lt;=0,"",A124+1)</f>
        <v>#NAME?</v>
      </c>
      <c t="str" s="86" r="B125">
        <f>IF(A125="",NA(),DATE(YEAR(B124),MONTH(B124)+1,1))</f>
        <v>#NAME?</v>
      </c>
      <c t="str" s="87" r="C125">
        <f>IF(A125="","",IF(snowball,IF(($E$5-AX125)&lt;0,0,$E$5-AX125),"n/a")+D125)</f>
        <v>#NAME?</v>
      </c>
      <c s="88" r="D125"/>
      <c t="str" s="89" r="E125">
        <f>AN125+AZ125</f>
        <v>#NAME?</v>
      </c>
      <c t="str" s="89" r="F125">
        <f>AO125+BA125</f>
        <v>#NAME?</v>
      </c>
      <c t="str" s="89" r="G125">
        <f>AP125+BB125</f>
        <v>#NAME?</v>
      </c>
      <c t="str" s="89" r="H125">
        <f>AQ125+BC125</f>
        <v>#NAME?</v>
      </c>
      <c t="str" s="89" r="I125">
        <f>AR125+BD125</f>
        <v>#NAME?</v>
      </c>
      <c t="str" s="89" r="J125">
        <f>AS125+BE125</f>
        <v>#NAME?</v>
      </c>
      <c t="str" s="89" r="K125">
        <f>AT125+BF125</f>
        <v>#NAME?</v>
      </c>
      <c t="str" s="89" r="L125">
        <f>AU125+BG125</f>
        <v>#NAME?</v>
      </c>
      <c t="str" s="89" r="M125">
        <f>AV125+BH125</f>
        <v>#NAME?</v>
      </c>
      <c t="str" s="89" r="N125">
        <f>AW125+BI125</f>
        <v>#NAME?</v>
      </c>
      <c s="90" r="O125"/>
      <c t="str" s="89" r="P125">
        <f>SUM(Q125:Z125)</f>
        <v>#NAME?</v>
      </c>
      <c t="str" s="89" r="Q125">
        <f>IF(E$8=0,0,ROUND(Q124-(E125-AB125),2))</f>
        <v>#NAME?</v>
      </c>
      <c t="str" s="89" r="R125">
        <f>IF(F$8=0,0,ROUND(R124-(F125-AC125),2))</f>
        <v>#NAME?</v>
      </c>
      <c t="str" s="89" r="S125">
        <f>IF(G$8=0,0,ROUND(S124-(G125-AD125),2))</f>
        <v>#NAME?</v>
      </c>
      <c t="str" s="89" r="T125">
        <f>IF(H$8=0,0,ROUND(T124-(H125-AE125),2))</f>
        <v>#NAME?</v>
      </c>
      <c t="str" s="89" r="U125">
        <f>IF(I$8=0,0,ROUND(U124-(I125-AF125),2))</f>
        <v>#NAME?</v>
      </c>
      <c t="str" s="89" r="V125">
        <f>IF(J$8=0,0,ROUND(V124-(J125-AG125),2))</f>
        <v> -  </v>
      </c>
      <c t="str" s="89" r="W125">
        <f>IF(K$8=0,0,ROUND(W124-(K125-AH125),2))</f>
        <v> -  </v>
      </c>
      <c t="str" s="89" r="X125">
        <f>IF(L$8=0,0,ROUND(X124-(L125-AI125),2))</f>
        <v> -  </v>
      </c>
      <c t="str" s="89" r="Y125">
        <f>IF(M$8=0,0,ROUND(Y124-(M125-AJ125),2))</f>
        <v> -  </v>
      </c>
      <c t="str" s="89" r="Z125">
        <f>IF(N$8=0,0,ROUND(Z124-(N125-AK125),2))</f>
        <v> -  </v>
      </c>
      <c s="92" r="AA125"/>
      <c t="str" s="89" r="AB125">
        <f>ROUND(Q124*E$9/12,2)</f>
        <v>#NAME?</v>
      </c>
      <c t="str" s="89" r="AC125">
        <f>ROUND(R124*F$9/12,2)</f>
        <v>#NAME?</v>
      </c>
      <c t="str" s="89" r="AD125">
        <f>ROUND(S124*G$9/12,2)</f>
        <v>#NAME?</v>
      </c>
      <c t="str" s="89" r="AE125">
        <f>ROUND(T124*H$9/12,2)</f>
        <v>#NAME?</v>
      </c>
      <c t="str" s="89" r="AF125">
        <f>ROUND(U124*I$9/12,2)</f>
        <v>#NAME?</v>
      </c>
      <c t="str" s="89" r="AG125">
        <f>ROUND(V124*J$9/12,2)</f>
        <v> -  </v>
      </c>
      <c t="str" s="89" r="AH125">
        <f>ROUND(W124*K$9/12,2)</f>
        <v> -  </v>
      </c>
      <c t="str" s="89" r="AI125">
        <f>ROUND(X124*L$9/12,2)</f>
        <v> -  </v>
      </c>
      <c t="str" s="89" r="AJ125">
        <f>ROUND(Y124*M$9/12,2)</f>
        <v> -  </v>
      </c>
      <c t="str" s="89" r="AK125">
        <f>ROUND(Z124*N$9/12,2)</f>
        <v> -  </v>
      </c>
      <c t="str" s="89" r="AL125">
        <f>SUM(AB125:AK125)</f>
        <v>#NAME?</v>
      </c>
      <c s="93" r="AM125"/>
      <c t="str" s="89" r="AN125">
        <f>IF(Q124&gt;0,IF((Q124+AB125)&lt;E$10,Q124+AB125,E$10),0)</f>
        <v>#NAME?</v>
      </c>
      <c t="str" s="89" r="AO125">
        <f>IF(R124&gt;0,IF((R124+AC125)&lt;F$10,R124+AC125,F$10),0)</f>
        <v>#NAME?</v>
      </c>
      <c t="str" s="89" r="AP125">
        <f>IF(S124&gt;0,IF((S124+AD125)&lt;G$10,S124+AD125,G$10),0)</f>
        <v>#NAME?</v>
      </c>
      <c t="str" s="89" r="AQ125">
        <f>IF(T124&gt;0,IF((T124+AE125)&lt;H$10,T124+AE125,H$10),0)</f>
        <v>#NAME?</v>
      </c>
      <c t="str" s="89" r="AR125">
        <f>IF(U124&gt;0,IF((U124+AF125)&lt;I$10,U124+AF125,I$10),0)</f>
        <v>#NAME?</v>
      </c>
      <c t="str" s="89" r="AS125">
        <f>IF(V124&gt;0,IF((V124+AG125)&lt;J$10,V124+AG125,J$10),0)</f>
        <v> -  </v>
      </c>
      <c t="str" s="89" r="AT125">
        <f>IF(W124&gt;0,IF((W124+AH125)&lt;K$10,W124+AH125,K$10),0)</f>
        <v> -  </v>
      </c>
      <c t="str" s="89" r="AU125">
        <f>IF(X124&gt;0,IF((X124+AI125)&lt;L$10,X124+AI125,L$10),0)</f>
        <v> -  </v>
      </c>
      <c t="str" s="89" r="AV125">
        <f>IF(Y124&gt;0,IF((Y124+AJ125)&lt;M$10,Y124+AJ125,M$10),0)</f>
        <v> -  </v>
      </c>
      <c t="str" s="89" r="AW125">
        <f>IF(Z124&gt;0,IF((Z124+AK125)&lt;N$10,Z124+AK125,N$10),0)</f>
        <v> -  </v>
      </c>
      <c t="str" s="89" r="AX125">
        <f>SUM(AN125:AW125)</f>
        <v>#NAME?</v>
      </c>
      <c s="89" r="AY125"/>
      <c t="str" s="91" r="AZ125">
        <f>IF(NOT(snowball),0,IF(Q124&lt;=0,0,IF(AN125+$C125&gt;Q124+AB125,Q124+AB125-AN125,$C125)))</f>
        <v>#NAME?</v>
      </c>
      <c t="str" s="89" r="BA125">
        <f>IF(NOT(snowball),0,IF(R124&lt;=0,0,IF($C125&lt;=SUM($AZ125:AZ125),0,IF(AO125+$C125-SUM($AZ125:AZ125)&gt;R124+AC125,R124+AC125-AO125,$C125-SUM($AZ125:AZ125)))))</f>
        <v>#NAME?</v>
      </c>
      <c t="str" s="89" r="BB125">
        <f>IF(NOT(snowball),0,IF(S124&lt;=0,0,IF($C125&lt;=SUM($AZ125:BA125),0,IF(AP125+$C125-SUM($AZ125:BA125)&gt;S124+AD125,S124+AD125-AP125,$C125-SUM($AZ125:BA125)))))</f>
        <v>#NAME?</v>
      </c>
      <c t="str" s="89" r="BC125">
        <f>IF(NOT(snowball),0,IF(T124&lt;=0,0,IF($C125&lt;=SUM($AZ125:BB125),0,IF(AQ125+$C125-SUM($AZ125:BB125)&gt;T124+AE125,T124+AE125-AQ125,$C125-SUM($AZ125:BB125)))))</f>
        <v>#NAME?</v>
      </c>
      <c t="str" s="89" r="BD125">
        <f>IF(NOT(snowball),0,IF(U124&lt;=0,0,IF($C125&lt;=SUM($AZ125:BC125),0,IF(AR125+$C125-SUM($AZ125:BC125)&gt;U124+AF125,U124+AF125-AR125,$C125-SUM($AZ125:BC125)))))</f>
        <v>#NAME?</v>
      </c>
      <c t="str" s="89" r="BE125">
        <f>IF(NOT(snowball),0,IF(V124&lt;=0,0,IF($C125&lt;=SUM($AZ125:BD125),0,IF(AS125+$C125-SUM($AZ125:BD125)&gt;V124+AG125,V124+AG125-AS125,$C125-SUM($AZ125:BD125)))))</f>
        <v>#NAME?</v>
      </c>
      <c t="str" s="89" r="BF125">
        <f>IF(NOT(snowball),0,IF(W124&lt;=0,0,IF($C125&lt;=SUM($AZ125:BE125),0,IF(AT125+$C125-SUM($AZ125:BE125)&gt;W124+AH125,W124+AH125-AT125,$C125-SUM($AZ125:BE125)))))</f>
        <v>#NAME?</v>
      </c>
      <c t="str" s="89" r="BG125">
        <f>IF(NOT(snowball),0,IF(X124&lt;=0,0,IF($C125&lt;=SUM($AZ125:BF125),0,IF(AU125+$C125-SUM($AZ125:BF125)&gt;X124+AI125,X124+AI125-AU125,$C125-SUM($AZ125:BF125)))))</f>
        <v>#NAME?</v>
      </c>
      <c t="str" s="89" r="BH125">
        <f>IF(NOT(snowball),0,IF(Y124&lt;=0,0,IF($C125&lt;=SUM($AZ125:BG125),0,IF(AV125+$C125-SUM($AZ125:BG125)&gt;Y124+AJ125,Y124+AJ125-AV125,$C125-SUM($AZ125:BG125)))))</f>
        <v>#NAME?</v>
      </c>
      <c t="str" s="89" r="BI125">
        <f>IF(NOT(snowball),0,IF(Z124&lt;=0,0,IF($C125&lt;=SUM($AZ125:BH125),0,IF(AW125+$C125-SUM($AZ125:BH125)&gt;Z124+AK125,Z124+AK125-AW125,$C125-SUM($AZ125:BH125)))))</f>
        <v>#NAME?</v>
      </c>
    </row>
    <row customHeight="1" r="126" ht="10.5">
      <c t="str" s="85" r="A126">
        <f>IF(SUM(Q125:Z125)&lt;=0,"",A125+1)</f>
        <v>#NAME?</v>
      </c>
      <c t="str" s="86" r="B126">
        <f>IF(A126="",NA(),DATE(YEAR(B125),MONTH(B125)+1,1))</f>
        <v>#NAME?</v>
      </c>
      <c t="str" s="87" r="C126">
        <f>IF(A126="","",IF(snowball,IF(($E$5-AX126)&lt;0,0,$E$5-AX126),"n/a")+D126)</f>
        <v>#NAME?</v>
      </c>
      <c s="88" r="D126"/>
      <c t="str" s="89" r="E126">
        <f>AN126+AZ126</f>
        <v>#NAME?</v>
      </c>
      <c t="str" s="89" r="F126">
        <f>AO126+BA126</f>
        <v>#NAME?</v>
      </c>
      <c t="str" s="89" r="G126">
        <f>AP126+BB126</f>
        <v>#NAME?</v>
      </c>
      <c t="str" s="89" r="H126">
        <f>AQ126+BC126</f>
        <v>#NAME?</v>
      </c>
      <c t="str" s="89" r="I126">
        <f>AR126+BD126</f>
        <v>#NAME?</v>
      </c>
      <c t="str" s="89" r="J126">
        <f>AS126+BE126</f>
        <v>#NAME?</v>
      </c>
      <c t="str" s="89" r="K126">
        <f>AT126+BF126</f>
        <v>#NAME?</v>
      </c>
      <c t="str" s="89" r="L126">
        <f>AU126+BG126</f>
        <v>#NAME?</v>
      </c>
      <c t="str" s="89" r="M126">
        <f>AV126+BH126</f>
        <v>#NAME?</v>
      </c>
      <c t="str" s="89" r="N126">
        <f>AW126+BI126</f>
        <v>#NAME?</v>
      </c>
      <c s="90" r="O126"/>
      <c t="str" s="89" r="P126">
        <f>SUM(Q126:Z126)</f>
        <v>#NAME?</v>
      </c>
      <c t="str" s="89" r="Q126">
        <f>IF(E$8=0,0,ROUND(Q125-(E126-AB126),2))</f>
        <v>#NAME?</v>
      </c>
      <c t="str" s="89" r="R126">
        <f>IF(F$8=0,0,ROUND(R125-(F126-AC126),2))</f>
        <v>#NAME?</v>
      </c>
      <c t="str" s="89" r="S126">
        <f>IF(G$8=0,0,ROUND(S125-(G126-AD126),2))</f>
        <v>#NAME?</v>
      </c>
      <c t="str" s="89" r="T126">
        <f>IF(H$8=0,0,ROUND(T125-(H126-AE126),2))</f>
        <v>#NAME?</v>
      </c>
      <c t="str" s="89" r="U126">
        <f>IF(I$8=0,0,ROUND(U125-(I126-AF126),2))</f>
        <v>#NAME?</v>
      </c>
      <c t="str" s="89" r="V126">
        <f>IF(J$8=0,0,ROUND(V125-(J126-AG126),2))</f>
        <v> -  </v>
      </c>
      <c t="str" s="89" r="W126">
        <f>IF(K$8=0,0,ROUND(W125-(K126-AH126),2))</f>
        <v> -  </v>
      </c>
      <c t="str" s="89" r="X126">
        <f>IF(L$8=0,0,ROUND(X125-(L126-AI126),2))</f>
        <v> -  </v>
      </c>
      <c t="str" s="89" r="Y126">
        <f>IF(M$8=0,0,ROUND(Y125-(M126-AJ126),2))</f>
        <v> -  </v>
      </c>
      <c t="str" s="89" r="Z126">
        <f>IF(N$8=0,0,ROUND(Z125-(N126-AK126),2))</f>
        <v> -  </v>
      </c>
      <c s="92" r="AA126"/>
      <c t="str" s="89" r="AB126">
        <f>ROUND(Q125*E$9/12,2)</f>
        <v>#NAME?</v>
      </c>
      <c t="str" s="89" r="AC126">
        <f>ROUND(R125*F$9/12,2)</f>
        <v>#NAME?</v>
      </c>
      <c t="str" s="89" r="AD126">
        <f>ROUND(S125*G$9/12,2)</f>
        <v>#NAME?</v>
      </c>
      <c t="str" s="89" r="AE126">
        <f>ROUND(T125*H$9/12,2)</f>
        <v>#NAME?</v>
      </c>
      <c t="str" s="89" r="AF126">
        <f>ROUND(U125*I$9/12,2)</f>
        <v>#NAME?</v>
      </c>
      <c t="str" s="89" r="AG126">
        <f>ROUND(V125*J$9/12,2)</f>
        <v> -  </v>
      </c>
      <c t="str" s="89" r="AH126">
        <f>ROUND(W125*K$9/12,2)</f>
        <v> -  </v>
      </c>
      <c t="str" s="89" r="AI126">
        <f>ROUND(X125*L$9/12,2)</f>
        <v> -  </v>
      </c>
      <c t="str" s="89" r="AJ126">
        <f>ROUND(Y125*M$9/12,2)</f>
        <v> -  </v>
      </c>
      <c t="str" s="89" r="AK126">
        <f>ROUND(Z125*N$9/12,2)</f>
        <v> -  </v>
      </c>
      <c t="str" s="89" r="AL126">
        <f>SUM(AB126:AK126)</f>
        <v>#NAME?</v>
      </c>
      <c s="93" r="AM126"/>
      <c t="str" s="89" r="AN126">
        <f>IF(Q125&gt;0,IF((Q125+AB126)&lt;E$10,Q125+AB126,E$10),0)</f>
        <v>#NAME?</v>
      </c>
      <c t="str" s="89" r="AO126">
        <f>IF(R125&gt;0,IF((R125+AC126)&lt;F$10,R125+AC126,F$10),0)</f>
        <v>#NAME?</v>
      </c>
      <c t="str" s="89" r="AP126">
        <f>IF(S125&gt;0,IF((S125+AD126)&lt;G$10,S125+AD126,G$10),0)</f>
        <v>#NAME?</v>
      </c>
      <c t="str" s="89" r="AQ126">
        <f>IF(T125&gt;0,IF((T125+AE126)&lt;H$10,T125+AE126,H$10),0)</f>
        <v>#NAME?</v>
      </c>
      <c t="str" s="89" r="AR126">
        <f>IF(U125&gt;0,IF((U125+AF126)&lt;I$10,U125+AF126,I$10),0)</f>
        <v>#NAME?</v>
      </c>
      <c t="str" s="89" r="AS126">
        <f>IF(V125&gt;0,IF((V125+AG126)&lt;J$10,V125+AG126,J$10),0)</f>
        <v> -  </v>
      </c>
      <c t="str" s="89" r="AT126">
        <f>IF(W125&gt;0,IF((W125+AH126)&lt;K$10,W125+AH126,K$10),0)</f>
        <v> -  </v>
      </c>
      <c t="str" s="89" r="AU126">
        <f>IF(X125&gt;0,IF((X125+AI126)&lt;L$10,X125+AI126,L$10),0)</f>
        <v> -  </v>
      </c>
      <c t="str" s="89" r="AV126">
        <f>IF(Y125&gt;0,IF((Y125+AJ126)&lt;M$10,Y125+AJ126,M$10),0)</f>
        <v> -  </v>
      </c>
      <c t="str" s="89" r="AW126">
        <f>IF(Z125&gt;0,IF((Z125+AK126)&lt;N$10,Z125+AK126,N$10),0)</f>
        <v> -  </v>
      </c>
      <c t="str" s="89" r="AX126">
        <f>SUM(AN126:AW126)</f>
        <v>#NAME?</v>
      </c>
      <c s="89" r="AY126"/>
      <c t="str" s="91" r="AZ126">
        <f>IF(NOT(snowball),0,IF(Q125&lt;=0,0,IF(AN126+$C126&gt;Q125+AB126,Q125+AB126-AN126,$C126)))</f>
        <v>#NAME?</v>
      </c>
      <c t="str" s="89" r="BA126">
        <f>IF(NOT(snowball),0,IF(R125&lt;=0,0,IF($C126&lt;=SUM($AZ126:AZ126),0,IF(AO126+$C126-SUM($AZ126:AZ126)&gt;R125+AC126,R125+AC126-AO126,$C126-SUM($AZ126:AZ126)))))</f>
        <v>#NAME?</v>
      </c>
      <c t="str" s="89" r="BB126">
        <f>IF(NOT(snowball),0,IF(S125&lt;=0,0,IF($C126&lt;=SUM($AZ126:BA126),0,IF(AP126+$C126-SUM($AZ126:BA126)&gt;S125+AD126,S125+AD126-AP126,$C126-SUM($AZ126:BA126)))))</f>
        <v>#NAME?</v>
      </c>
      <c t="str" s="89" r="BC126">
        <f>IF(NOT(snowball),0,IF(T125&lt;=0,0,IF($C126&lt;=SUM($AZ126:BB126),0,IF(AQ126+$C126-SUM($AZ126:BB126)&gt;T125+AE126,T125+AE126-AQ126,$C126-SUM($AZ126:BB126)))))</f>
        <v>#NAME?</v>
      </c>
      <c t="str" s="89" r="BD126">
        <f>IF(NOT(snowball),0,IF(U125&lt;=0,0,IF($C126&lt;=SUM($AZ126:BC126),0,IF(AR126+$C126-SUM($AZ126:BC126)&gt;U125+AF126,U125+AF126-AR126,$C126-SUM($AZ126:BC126)))))</f>
        <v>#NAME?</v>
      </c>
      <c t="str" s="89" r="BE126">
        <f>IF(NOT(snowball),0,IF(V125&lt;=0,0,IF($C126&lt;=SUM($AZ126:BD126),0,IF(AS126+$C126-SUM($AZ126:BD126)&gt;V125+AG126,V125+AG126-AS126,$C126-SUM($AZ126:BD126)))))</f>
        <v>#NAME?</v>
      </c>
      <c t="str" s="89" r="BF126">
        <f>IF(NOT(snowball),0,IF(W125&lt;=0,0,IF($C126&lt;=SUM($AZ126:BE126),0,IF(AT126+$C126-SUM($AZ126:BE126)&gt;W125+AH126,W125+AH126-AT126,$C126-SUM($AZ126:BE126)))))</f>
        <v>#NAME?</v>
      </c>
      <c t="str" s="89" r="BG126">
        <f>IF(NOT(snowball),0,IF(X125&lt;=0,0,IF($C126&lt;=SUM($AZ126:BF126),0,IF(AU126+$C126-SUM($AZ126:BF126)&gt;X125+AI126,X125+AI126-AU126,$C126-SUM($AZ126:BF126)))))</f>
        <v>#NAME?</v>
      </c>
      <c t="str" s="89" r="BH126">
        <f>IF(NOT(snowball),0,IF(Y125&lt;=0,0,IF($C126&lt;=SUM($AZ126:BG126),0,IF(AV126+$C126-SUM($AZ126:BG126)&gt;Y125+AJ126,Y125+AJ126-AV126,$C126-SUM($AZ126:BG126)))))</f>
        <v>#NAME?</v>
      </c>
      <c t="str" s="89" r="BI126">
        <f>IF(NOT(snowball),0,IF(Z125&lt;=0,0,IF($C126&lt;=SUM($AZ126:BH126),0,IF(AW126+$C126-SUM($AZ126:BH126)&gt;Z125+AK126,Z125+AK126-AW126,$C126-SUM($AZ126:BH126)))))</f>
        <v>#NAME?</v>
      </c>
    </row>
    <row customHeight="1" r="127" ht="10.5">
      <c t="str" s="85" r="A127">
        <f>IF(SUM(Q126:Z126)&lt;=0,"",A126+1)</f>
        <v>#NAME?</v>
      </c>
      <c t="str" s="86" r="B127">
        <f>IF(A127="",NA(),DATE(YEAR(B126),MONTH(B126)+1,1))</f>
        <v>#NAME?</v>
      </c>
      <c t="str" s="87" r="C127">
        <f>IF(A127="","",IF(snowball,IF(($E$5-AX127)&lt;0,0,$E$5-AX127),"n/a")+D127)</f>
        <v>#NAME?</v>
      </c>
      <c s="88" r="D127"/>
      <c t="str" s="89" r="E127">
        <f>AN127+AZ127</f>
        <v>#NAME?</v>
      </c>
      <c t="str" s="89" r="F127">
        <f>AO127+BA127</f>
        <v>#NAME?</v>
      </c>
      <c t="str" s="89" r="G127">
        <f>AP127+BB127</f>
        <v>#NAME?</v>
      </c>
      <c t="str" s="89" r="H127">
        <f>AQ127+BC127</f>
        <v>#NAME?</v>
      </c>
      <c t="str" s="89" r="I127">
        <f>AR127+BD127</f>
        <v>#NAME?</v>
      </c>
      <c t="str" s="89" r="J127">
        <f>AS127+BE127</f>
        <v>#NAME?</v>
      </c>
      <c t="str" s="89" r="K127">
        <f>AT127+BF127</f>
        <v>#NAME?</v>
      </c>
      <c t="str" s="89" r="L127">
        <f>AU127+BG127</f>
        <v>#NAME?</v>
      </c>
      <c t="str" s="89" r="M127">
        <f>AV127+BH127</f>
        <v>#NAME?</v>
      </c>
      <c t="str" s="89" r="N127">
        <f>AW127+BI127</f>
        <v>#NAME?</v>
      </c>
      <c s="90" r="O127"/>
      <c t="str" s="89" r="P127">
        <f>SUM(Q127:Z127)</f>
        <v>#NAME?</v>
      </c>
      <c t="str" s="89" r="Q127">
        <f>IF(E$8=0,0,ROUND(Q126-(E127-AB127),2))</f>
        <v>#NAME?</v>
      </c>
      <c t="str" s="89" r="R127">
        <f>IF(F$8=0,0,ROUND(R126-(F127-AC127),2))</f>
        <v>#NAME?</v>
      </c>
      <c t="str" s="89" r="S127">
        <f>IF(G$8=0,0,ROUND(S126-(G127-AD127),2))</f>
        <v>#NAME?</v>
      </c>
      <c t="str" s="89" r="T127">
        <f>IF(H$8=0,0,ROUND(T126-(H127-AE127),2))</f>
        <v>#NAME?</v>
      </c>
      <c t="str" s="89" r="U127">
        <f>IF(I$8=0,0,ROUND(U126-(I127-AF127),2))</f>
        <v>#NAME?</v>
      </c>
      <c t="str" s="89" r="V127">
        <f>IF(J$8=0,0,ROUND(V126-(J127-AG127),2))</f>
        <v> -  </v>
      </c>
      <c t="str" s="89" r="W127">
        <f>IF(K$8=0,0,ROUND(W126-(K127-AH127),2))</f>
        <v> -  </v>
      </c>
      <c t="str" s="89" r="X127">
        <f>IF(L$8=0,0,ROUND(X126-(L127-AI127),2))</f>
        <v> -  </v>
      </c>
      <c t="str" s="89" r="Y127">
        <f>IF(M$8=0,0,ROUND(Y126-(M127-AJ127),2))</f>
        <v> -  </v>
      </c>
      <c t="str" s="89" r="Z127">
        <f>IF(N$8=0,0,ROUND(Z126-(N127-AK127),2))</f>
        <v> -  </v>
      </c>
      <c s="92" r="AA127"/>
      <c t="str" s="89" r="AB127">
        <f>ROUND(Q126*E$9/12,2)</f>
        <v>#NAME?</v>
      </c>
      <c t="str" s="89" r="AC127">
        <f>ROUND(R126*F$9/12,2)</f>
        <v>#NAME?</v>
      </c>
      <c t="str" s="89" r="AD127">
        <f>ROUND(S126*G$9/12,2)</f>
        <v>#NAME?</v>
      </c>
      <c t="str" s="89" r="AE127">
        <f>ROUND(T126*H$9/12,2)</f>
        <v>#NAME?</v>
      </c>
      <c t="str" s="89" r="AF127">
        <f>ROUND(U126*I$9/12,2)</f>
        <v>#NAME?</v>
      </c>
      <c t="str" s="89" r="AG127">
        <f>ROUND(V126*J$9/12,2)</f>
        <v> -  </v>
      </c>
      <c t="str" s="89" r="AH127">
        <f>ROUND(W126*K$9/12,2)</f>
        <v> -  </v>
      </c>
      <c t="str" s="89" r="AI127">
        <f>ROUND(X126*L$9/12,2)</f>
        <v> -  </v>
      </c>
      <c t="str" s="89" r="AJ127">
        <f>ROUND(Y126*M$9/12,2)</f>
        <v> -  </v>
      </c>
      <c t="str" s="89" r="AK127">
        <f>ROUND(Z126*N$9/12,2)</f>
        <v> -  </v>
      </c>
      <c t="str" s="89" r="AL127">
        <f>SUM(AB127:AK127)</f>
        <v>#NAME?</v>
      </c>
      <c s="93" r="AM127"/>
      <c t="str" s="89" r="AN127">
        <f>IF(Q126&gt;0,IF((Q126+AB127)&lt;E$10,Q126+AB127,E$10),0)</f>
        <v>#NAME?</v>
      </c>
      <c t="str" s="89" r="AO127">
        <f>IF(R126&gt;0,IF((R126+AC127)&lt;F$10,R126+AC127,F$10),0)</f>
        <v>#NAME?</v>
      </c>
      <c t="str" s="89" r="AP127">
        <f>IF(S126&gt;0,IF((S126+AD127)&lt;G$10,S126+AD127,G$10),0)</f>
        <v>#NAME?</v>
      </c>
      <c t="str" s="89" r="AQ127">
        <f>IF(T126&gt;0,IF((T126+AE127)&lt;H$10,T126+AE127,H$10),0)</f>
        <v>#NAME?</v>
      </c>
      <c t="str" s="89" r="AR127">
        <f>IF(U126&gt;0,IF((U126+AF127)&lt;I$10,U126+AF127,I$10),0)</f>
        <v>#NAME?</v>
      </c>
      <c t="str" s="89" r="AS127">
        <f>IF(V126&gt;0,IF((V126+AG127)&lt;J$10,V126+AG127,J$10),0)</f>
        <v> -  </v>
      </c>
      <c t="str" s="89" r="AT127">
        <f>IF(W126&gt;0,IF((W126+AH127)&lt;K$10,W126+AH127,K$10),0)</f>
        <v> -  </v>
      </c>
      <c t="str" s="89" r="AU127">
        <f>IF(X126&gt;0,IF((X126+AI127)&lt;L$10,X126+AI127,L$10),0)</f>
        <v> -  </v>
      </c>
      <c t="str" s="89" r="AV127">
        <f>IF(Y126&gt;0,IF((Y126+AJ127)&lt;M$10,Y126+AJ127,M$10),0)</f>
        <v> -  </v>
      </c>
      <c t="str" s="89" r="AW127">
        <f>IF(Z126&gt;0,IF((Z126+AK127)&lt;N$10,Z126+AK127,N$10),0)</f>
        <v> -  </v>
      </c>
      <c t="str" s="89" r="AX127">
        <f>SUM(AN127:AW127)</f>
        <v>#NAME?</v>
      </c>
      <c s="89" r="AY127"/>
      <c t="str" s="91" r="AZ127">
        <f>IF(NOT(snowball),0,IF(Q126&lt;=0,0,IF(AN127+$C127&gt;Q126+AB127,Q126+AB127-AN127,$C127)))</f>
        <v>#NAME?</v>
      </c>
      <c t="str" s="89" r="BA127">
        <f>IF(NOT(snowball),0,IF(R126&lt;=0,0,IF($C127&lt;=SUM($AZ127:AZ127),0,IF(AO127+$C127-SUM($AZ127:AZ127)&gt;R126+AC127,R126+AC127-AO127,$C127-SUM($AZ127:AZ127)))))</f>
        <v>#NAME?</v>
      </c>
      <c t="str" s="89" r="BB127">
        <f>IF(NOT(snowball),0,IF(S126&lt;=0,0,IF($C127&lt;=SUM($AZ127:BA127),0,IF(AP127+$C127-SUM($AZ127:BA127)&gt;S126+AD127,S126+AD127-AP127,$C127-SUM($AZ127:BA127)))))</f>
        <v>#NAME?</v>
      </c>
      <c t="str" s="89" r="BC127">
        <f>IF(NOT(snowball),0,IF(T126&lt;=0,0,IF($C127&lt;=SUM($AZ127:BB127),0,IF(AQ127+$C127-SUM($AZ127:BB127)&gt;T126+AE127,T126+AE127-AQ127,$C127-SUM($AZ127:BB127)))))</f>
        <v>#NAME?</v>
      </c>
      <c t="str" s="89" r="BD127">
        <f>IF(NOT(snowball),0,IF(U126&lt;=0,0,IF($C127&lt;=SUM($AZ127:BC127),0,IF(AR127+$C127-SUM($AZ127:BC127)&gt;U126+AF127,U126+AF127-AR127,$C127-SUM($AZ127:BC127)))))</f>
        <v>#NAME?</v>
      </c>
      <c t="str" s="89" r="BE127">
        <f>IF(NOT(snowball),0,IF(V126&lt;=0,0,IF($C127&lt;=SUM($AZ127:BD127),0,IF(AS127+$C127-SUM($AZ127:BD127)&gt;V126+AG127,V126+AG127-AS127,$C127-SUM($AZ127:BD127)))))</f>
        <v>#NAME?</v>
      </c>
      <c t="str" s="89" r="BF127">
        <f>IF(NOT(snowball),0,IF(W126&lt;=0,0,IF($C127&lt;=SUM($AZ127:BE127),0,IF(AT127+$C127-SUM($AZ127:BE127)&gt;W126+AH127,W126+AH127-AT127,$C127-SUM($AZ127:BE127)))))</f>
        <v>#NAME?</v>
      </c>
      <c t="str" s="89" r="BG127">
        <f>IF(NOT(snowball),0,IF(X126&lt;=0,0,IF($C127&lt;=SUM($AZ127:BF127),0,IF(AU127+$C127-SUM($AZ127:BF127)&gt;X126+AI127,X126+AI127-AU127,$C127-SUM($AZ127:BF127)))))</f>
        <v>#NAME?</v>
      </c>
      <c t="str" s="89" r="BH127">
        <f>IF(NOT(snowball),0,IF(Y126&lt;=0,0,IF($C127&lt;=SUM($AZ127:BG127),0,IF(AV127+$C127-SUM($AZ127:BG127)&gt;Y126+AJ127,Y126+AJ127-AV127,$C127-SUM($AZ127:BG127)))))</f>
        <v>#NAME?</v>
      </c>
      <c t="str" s="89" r="BI127">
        <f>IF(NOT(snowball),0,IF(Z126&lt;=0,0,IF($C127&lt;=SUM($AZ127:BH127),0,IF(AW127+$C127-SUM($AZ127:BH127)&gt;Z126+AK127,Z126+AK127-AW127,$C127-SUM($AZ127:BH127)))))</f>
        <v>#NAME?</v>
      </c>
    </row>
    <row customHeight="1" r="128" ht="10.5">
      <c t="str" s="85" r="A128">
        <f>IF(SUM(Q127:Z127)&lt;=0,"",A127+1)</f>
        <v>#NAME?</v>
      </c>
      <c t="str" s="86" r="B128">
        <f>IF(A128="",NA(),DATE(YEAR(B127),MONTH(B127)+1,1))</f>
        <v>#NAME?</v>
      </c>
      <c t="str" s="87" r="C128">
        <f>IF(A128="","",IF(snowball,IF(($E$5-AX128)&lt;0,0,$E$5-AX128),"n/a")+D128)</f>
        <v>#NAME?</v>
      </c>
      <c s="88" r="D128"/>
      <c t="str" s="89" r="E128">
        <f>AN128+AZ128</f>
        <v>#NAME?</v>
      </c>
      <c t="str" s="89" r="F128">
        <f>AO128+BA128</f>
        <v>#NAME?</v>
      </c>
      <c t="str" s="89" r="G128">
        <f>AP128+BB128</f>
        <v>#NAME?</v>
      </c>
      <c t="str" s="89" r="H128">
        <f>AQ128+BC128</f>
        <v>#NAME?</v>
      </c>
      <c t="str" s="89" r="I128">
        <f>AR128+BD128</f>
        <v>#NAME?</v>
      </c>
      <c t="str" s="89" r="J128">
        <f>AS128+BE128</f>
        <v>#NAME?</v>
      </c>
      <c t="str" s="89" r="K128">
        <f>AT128+BF128</f>
        <v>#NAME?</v>
      </c>
      <c t="str" s="89" r="L128">
        <f>AU128+BG128</f>
        <v>#NAME?</v>
      </c>
      <c t="str" s="89" r="M128">
        <f>AV128+BH128</f>
        <v>#NAME?</v>
      </c>
      <c t="str" s="89" r="N128">
        <f>AW128+BI128</f>
        <v>#NAME?</v>
      </c>
      <c s="90" r="O128"/>
      <c t="str" s="89" r="P128">
        <f>SUM(Q128:Z128)</f>
        <v>#NAME?</v>
      </c>
      <c t="str" s="89" r="Q128">
        <f>IF(E$8=0,0,ROUND(Q127-(E128-AB128),2))</f>
        <v>#NAME?</v>
      </c>
      <c t="str" s="89" r="R128">
        <f>IF(F$8=0,0,ROUND(R127-(F128-AC128),2))</f>
        <v>#NAME?</v>
      </c>
      <c t="str" s="89" r="S128">
        <f>IF(G$8=0,0,ROUND(S127-(G128-AD128),2))</f>
        <v>#NAME?</v>
      </c>
      <c t="str" s="89" r="T128">
        <f>IF(H$8=0,0,ROUND(T127-(H128-AE128),2))</f>
        <v>#NAME?</v>
      </c>
      <c t="str" s="89" r="U128">
        <f>IF(I$8=0,0,ROUND(U127-(I128-AF128),2))</f>
        <v>#NAME?</v>
      </c>
      <c t="str" s="89" r="V128">
        <f>IF(J$8=0,0,ROUND(V127-(J128-AG128),2))</f>
        <v> -  </v>
      </c>
      <c t="str" s="89" r="W128">
        <f>IF(K$8=0,0,ROUND(W127-(K128-AH128),2))</f>
        <v> -  </v>
      </c>
      <c t="str" s="89" r="X128">
        <f>IF(L$8=0,0,ROUND(X127-(L128-AI128),2))</f>
        <v> -  </v>
      </c>
      <c t="str" s="89" r="Y128">
        <f>IF(M$8=0,0,ROUND(Y127-(M128-AJ128),2))</f>
        <v> -  </v>
      </c>
      <c t="str" s="89" r="Z128">
        <f>IF(N$8=0,0,ROUND(Z127-(N128-AK128),2))</f>
        <v> -  </v>
      </c>
      <c s="92" r="AA128"/>
      <c t="str" s="89" r="AB128">
        <f>ROUND(Q127*E$9/12,2)</f>
        <v>#NAME?</v>
      </c>
      <c t="str" s="89" r="AC128">
        <f>ROUND(R127*F$9/12,2)</f>
        <v>#NAME?</v>
      </c>
      <c t="str" s="89" r="AD128">
        <f>ROUND(S127*G$9/12,2)</f>
        <v>#NAME?</v>
      </c>
      <c t="str" s="89" r="AE128">
        <f>ROUND(T127*H$9/12,2)</f>
        <v>#NAME?</v>
      </c>
      <c t="str" s="89" r="AF128">
        <f>ROUND(U127*I$9/12,2)</f>
        <v>#NAME?</v>
      </c>
      <c t="str" s="89" r="AG128">
        <f>ROUND(V127*J$9/12,2)</f>
        <v> -  </v>
      </c>
      <c t="str" s="89" r="AH128">
        <f>ROUND(W127*K$9/12,2)</f>
        <v> -  </v>
      </c>
      <c t="str" s="89" r="AI128">
        <f>ROUND(X127*L$9/12,2)</f>
        <v> -  </v>
      </c>
      <c t="str" s="89" r="AJ128">
        <f>ROUND(Y127*M$9/12,2)</f>
        <v> -  </v>
      </c>
      <c t="str" s="89" r="AK128">
        <f>ROUND(Z127*N$9/12,2)</f>
        <v> -  </v>
      </c>
      <c t="str" s="89" r="AL128">
        <f>SUM(AB128:AK128)</f>
        <v>#NAME?</v>
      </c>
      <c s="93" r="AM128"/>
      <c t="str" s="89" r="AN128">
        <f>IF(Q127&gt;0,IF((Q127+AB128)&lt;E$10,Q127+AB128,E$10),0)</f>
        <v>#NAME?</v>
      </c>
      <c t="str" s="89" r="AO128">
        <f>IF(R127&gt;0,IF((R127+AC128)&lt;F$10,R127+AC128,F$10),0)</f>
        <v>#NAME?</v>
      </c>
      <c t="str" s="89" r="AP128">
        <f>IF(S127&gt;0,IF((S127+AD128)&lt;G$10,S127+AD128,G$10),0)</f>
        <v>#NAME?</v>
      </c>
      <c t="str" s="89" r="AQ128">
        <f>IF(T127&gt;0,IF((T127+AE128)&lt;H$10,T127+AE128,H$10),0)</f>
        <v>#NAME?</v>
      </c>
      <c t="str" s="89" r="AR128">
        <f>IF(U127&gt;0,IF((U127+AF128)&lt;I$10,U127+AF128,I$10),0)</f>
        <v>#NAME?</v>
      </c>
      <c t="str" s="89" r="AS128">
        <f>IF(V127&gt;0,IF((V127+AG128)&lt;J$10,V127+AG128,J$10),0)</f>
        <v> -  </v>
      </c>
      <c t="str" s="89" r="AT128">
        <f>IF(W127&gt;0,IF((W127+AH128)&lt;K$10,W127+AH128,K$10),0)</f>
        <v> -  </v>
      </c>
      <c t="str" s="89" r="AU128">
        <f>IF(X127&gt;0,IF((X127+AI128)&lt;L$10,X127+AI128,L$10),0)</f>
        <v> -  </v>
      </c>
      <c t="str" s="89" r="AV128">
        <f>IF(Y127&gt;0,IF((Y127+AJ128)&lt;M$10,Y127+AJ128,M$10),0)</f>
        <v> -  </v>
      </c>
      <c t="str" s="89" r="AW128">
        <f>IF(Z127&gt;0,IF((Z127+AK128)&lt;N$10,Z127+AK128,N$10),0)</f>
        <v> -  </v>
      </c>
      <c t="str" s="89" r="AX128">
        <f>SUM(AN128:AW128)</f>
        <v>#NAME?</v>
      </c>
      <c s="89" r="AY128"/>
      <c t="str" s="91" r="AZ128">
        <f>IF(NOT(snowball),0,IF(Q127&lt;=0,0,IF(AN128+$C128&gt;Q127+AB128,Q127+AB128-AN128,$C128)))</f>
        <v>#NAME?</v>
      </c>
      <c t="str" s="89" r="BA128">
        <f>IF(NOT(snowball),0,IF(R127&lt;=0,0,IF($C128&lt;=SUM($AZ128:AZ128),0,IF(AO128+$C128-SUM($AZ128:AZ128)&gt;R127+AC128,R127+AC128-AO128,$C128-SUM($AZ128:AZ128)))))</f>
        <v>#NAME?</v>
      </c>
      <c t="str" s="89" r="BB128">
        <f>IF(NOT(snowball),0,IF(S127&lt;=0,0,IF($C128&lt;=SUM($AZ128:BA128),0,IF(AP128+$C128-SUM($AZ128:BA128)&gt;S127+AD128,S127+AD128-AP128,$C128-SUM($AZ128:BA128)))))</f>
        <v>#NAME?</v>
      </c>
      <c t="str" s="89" r="BC128">
        <f>IF(NOT(snowball),0,IF(T127&lt;=0,0,IF($C128&lt;=SUM($AZ128:BB128),0,IF(AQ128+$C128-SUM($AZ128:BB128)&gt;T127+AE128,T127+AE128-AQ128,$C128-SUM($AZ128:BB128)))))</f>
        <v>#NAME?</v>
      </c>
      <c t="str" s="89" r="BD128">
        <f>IF(NOT(snowball),0,IF(U127&lt;=0,0,IF($C128&lt;=SUM($AZ128:BC128),0,IF(AR128+$C128-SUM($AZ128:BC128)&gt;U127+AF128,U127+AF128-AR128,$C128-SUM($AZ128:BC128)))))</f>
        <v>#NAME?</v>
      </c>
      <c t="str" s="89" r="BE128">
        <f>IF(NOT(snowball),0,IF(V127&lt;=0,0,IF($C128&lt;=SUM($AZ128:BD128),0,IF(AS128+$C128-SUM($AZ128:BD128)&gt;V127+AG128,V127+AG128-AS128,$C128-SUM($AZ128:BD128)))))</f>
        <v>#NAME?</v>
      </c>
      <c t="str" s="89" r="BF128">
        <f>IF(NOT(snowball),0,IF(W127&lt;=0,0,IF($C128&lt;=SUM($AZ128:BE128),0,IF(AT128+$C128-SUM($AZ128:BE128)&gt;W127+AH128,W127+AH128-AT128,$C128-SUM($AZ128:BE128)))))</f>
        <v>#NAME?</v>
      </c>
      <c t="str" s="89" r="BG128">
        <f>IF(NOT(snowball),0,IF(X127&lt;=0,0,IF($C128&lt;=SUM($AZ128:BF128),0,IF(AU128+$C128-SUM($AZ128:BF128)&gt;X127+AI128,X127+AI128-AU128,$C128-SUM($AZ128:BF128)))))</f>
        <v>#NAME?</v>
      </c>
      <c t="str" s="89" r="BH128">
        <f>IF(NOT(snowball),0,IF(Y127&lt;=0,0,IF($C128&lt;=SUM($AZ128:BG128),0,IF(AV128+$C128-SUM($AZ128:BG128)&gt;Y127+AJ128,Y127+AJ128-AV128,$C128-SUM($AZ128:BG128)))))</f>
        <v>#NAME?</v>
      </c>
      <c t="str" s="89" r="BI128">
        <f>IF(NOT(snowball),0,IF(Z127&lt;=0,0,IF($C128&lt;=SUM($AZ128:BH128),0,IF(AW128+$C128-SUM($AZ128:BH128)&gt;Z127+AK128,Z127+AK128-AW128,$C128-SUM($AZ128:BH128)))))</f>
        <v>#NAME?</v>
      </c>
    </row>
    <row customHeight="1" r="129" ht="10.5">
      <c t="str" s="85" r="A129">
        <f>IF(SUM(Q128:Z128)&lt;=0,"",A128+1)</f>
        <v>#NAME?</v>
      </c>
      <c t="str" s="86" r="B129">
        <f>IF(A129="",NA(),DATE(YEAR(B128),MONTH(B128)+1,1))</f>
        <v>#NAME?</v>
      </c>
      <c t="str" s="87" r="C129">
        <f>IF(A129="","",IF(snowball,IF(($E$5-AX129)&lt;0,0,$E$5-AX129),"n/a")+D129)</f>
        <v>#NAME?</v>
      </c>
      <c s="88" r="D129"/>
      <c t="str" s="89" r="E129">
        <f>AN129+AZ129</f>
        <v>#NAME?</v>
      </c>
      <c t="str" s="89" r="F129">
        <f>AO129+BA129</f>
        <v>#NAME?</v>
      </c>
      <c t="str" s="89" r="G129">
        <f>AP129+BB129</f>
        <v>#NAME?</v>
      </c>
      <c t="str" s="89" r="H129">
        <f>AQ129+BC129</f>
        <v>#NAME?</v>
      </c>
      <c t="str" s="89" r="I129">
        <f>AR129+BD129</f>
        <v>#NAME?</v>
      </c>
      <c t="str" s="89" r="J129">
        <f>AS129+BE129</f>
        <v>#NAME?</v>
      </c>
      <c t="str" s="89" r="K129">
        <f>AT129+BF129</f>
        <v>#NAME?</v>
      </c>
      <c t="str" s="89" r="L129">
        <f>AU129+BG129</f>
        <v>#NAME?</v>
      </c>
      <c t="str" s="89" r="M129">
        <f>AV129+BH129</f>
        <v>#NAME?</v>
      </c>
      <c t="str" s="89" r="N129">
        <f>AW129+BI129</f>
        <v>#NAME?</v>
      </c>
      <c s="90" r="O129"/>
      <c t="str" s="89" r="P129">
        <f>SUM(Q129:Z129)</f>
        <v>#NAME?</v>
      </c>
      <c t="str" s="89" r="Q129">
        <f>IF(E$8=0,0,ROUND(Q128-(E129-AB129),2))</f>
        <v>#NAME?</v>
      </c>
      <c t="str" s="89" r="R129">
        <f>IF(F$8=0,0,ROUND(R128-(F129-AC129),2))</f>
        <v>#NAME?</v>
      </c>
      <c t="str" s="89" r="S129">
        <f>IF(G$8=0,0,ROUND(S128-(G129-AD129),2))</f>
        <v>#NAME?</v>
      </c>
      <c t="str" s="89" r="T129">
        <f>IF(H$8=0,0,ROUND(T128-(H129-AE129),2))</f>
        <v>#NAME?</v>
      </c>
      <c t="str" s="89" r="U129">
        <f>IF(I$8=0,0,ROUND(U128-(I129-AF129),2))</f>
        <v>#NAME?</v>
      </c>
      <c t="str" s="89" r="V129">
        <f>IF(J$8=0,0,ROUND(V128-(J129-AG129),2))</f>
        <v> -  </v>
      </c>
      <c t="str" s="89" r="W129">
        <f>IF(K$8=0,0,ROUND(W128-(K129-AH129),2))</f>
        <v> -  </v>
      </c>
      <c t="str" s="89" r="X129">
        <f>IF(L$8=0,0,ROUND(X128-(L129-AI129),2))</f>
        <v> -  </v>
      </c>
      <c t="str" s="89" r="Y129">
        <f>IF(M$8=0,0,ROUND(Y128-(M129-AJ129),2))</f>
        <v> -  </v>
      </c>
      <c t="str" s="89" r="Z129">
        <f>IF(N$8=0,0,ROUND(Z128-(N129-AK129),2))</f>
        <v> -  </v>
      </c>
      <c s="92" r="AA129"/>
      <c t="str" s="89" r="AB129">
        <f>ROUND(Q128*E$9/12,2)</f>
        <v>#NAME?</v>
      </c>
      <c t="str" s="89" r="AC129">
        <f>ROUND(R128*F$9/12,2)</f>
        <v>#NAME?</v>
      </c>
      <c t="str" s="89" r="AD129">
        <f>ROUND(S128*G$9/12,2)</f>
        <v>#NAME?</v>
      </c>
      <c t="str" s="89" r="AE129">
        <f>ROUND(T128*H$9/12,2)</f>
        <v>#NAME?</v>
      </c>
      <c t="str" s="89" r="AF129">
        <f>ROUND(U128*I$9/12,2)</f>
        <v>#NAME?</v>
      </c>
      <c t="str" s="89" r="AG129">
        <f>ROUND(V128*J$9/12,2)</f>
        <v> -  </v>
      </c>
      <c t="str" s="89" r="AH129">
        <f>ROUND(W128*K$9/12,2)</f>
        <v> -  </v>
      </c>
      <c t="str" s="89" r="AI129">
        <f>ROUND(X128*L$9/12,2)</f>
        <v> -  </v>
      </c>
      <c t="str" s="89" r="AJ129">
        <f>ROUND(Y128*M$9/12,2)</f>
        <v> -  </v>
      </c>
      <c t="str" s="89" r="AK129">
        <f>ROUND(Z128*N$9/12,2)</f>
        <v> -  </v>
      </c>
      <c t="str" s="89" r="AL129">
        <f>SUM(AB129:AK129)</f>
        <v>#NAME?</v>
      </c>
      <c s="93" r="AM129"/>
      <c t="str" s="89" r="AN129">
        <f>IF(Q128&gt;0,IF((Q128+AB129)&lt;E$10,Q128+AB129,E$10),0)</f>
        <v>#NAME?</v>
      </c>
      <c t="str" s="89" r="AO129">
        <f>IF(R128&gt;0,IF((R128+AC129)&lt;F$10,R128+AC129,F$10),0)</f>
        <v>#NAME?</v>
      </c>
      <c t="str" s="89" r="AP129">
        <f>IF(S128&gt;0,IF((S128+AD129)&lt;G$10,S128+AD129,G$10),0)</f>
        <v>#NAME?</v>
      </c>
      <c t="str" s="89" r="AQ129">
        <f>IF(T128&gt;0,IF((T128+AE129)&lt;H$10,T128+AE129,H$10),0)</f>
        <v>#NAME?</v>
      </c>
      <c t="str" s="89" r="AR129">
        <f>IF(U128&gt;0,IF((U128+AF129)&lt;I$10,U128+AF129,I$10),0)</f>
        <v>#NAME?</v>
      </c>
      <c t="str" s="89" r="AS129">
        <f>IF(V128&gt;0,IF((V128+AG129)&lt;J$10,V128+AG129,J$10),0)</f>
        <v> -  </v>
      </c>
      <c t="str" s="89" r="AT129">
        <f>IF(W128&gt;0,IF((W128+AH129)&lt;K$10,W128+AH129,K$10),0)</f>
        <v> -  </v>
      </c>
      <c t="str" s="89" r="AU129">
        <f>IF(X128&gt;0,IF((X128+AI129)&lt;L$10,X128+AI129,L$10),0)</f>
        <v> -  </v>
      </c>
      <c t="str" s="89" r="AV129">
        <f>IF(Y128&gt;0,IF((Y128+AJ129)&lt;M$10,Y128+AJ129,M$10),0)</f>
        <v> -  </v>
      </c>
      <c t="str" s="89" r="AW129">
        <f>IF(Z128&gt;0,IF((Z128+AK129)&lt;N$10,Z128+AK129,N$10),0)</f>
        <v> -  </v>
      </c>
      <c t="str" s="89" r="AX129">
        <f>SUM(AN129:AW129)</f>
        <v>#NAME?</v>
      </c>
      <c s="89" r="AY129"/>
      <c t="str" s="91" r="AZ129">
        <f>IF(NOT(snowball),0,IF(Q128&lt;=0,0,IF(AN129+$C129&gt;Q128+AB129,Q128+AB129-AN129,$C129)))</f>
        <v>#NAME?</v>
      </c>
      <c t="str" s="89" r="BA129">
        <f>IF(NOT(snowball),0,IF(R128&lt;=0,0,IF($C129&lt;=SUM($AZ129:AZ129),0,IF(AO129+$C129-SUM($AZ129:AZ129)&gt;R128+AC129,R128+AC129-AO129,$C129-SUM($AZ129:AZ129)))))</f>
        <v>#NAME?</v>
      </c>
      <c t="str" s="89" r="BB129">
        <f>IF(NOT(snowball),0,IF(S128&lt;=0,0,IF($C129&lt;=SUM($AZ129:BA129),0,IF(AP129+$C129-SUM($AZ129:BA129)&gt;S128+AD129,S128+AD129-AP129,$C129-SUM($AZ129:BA129)))))</f>
        <v>#NAME?</v>
      </c>
      <c t="str" s="89" r="BC129">
        <f>IF(NOT(snowball),0,IF(T128&lt;=0,0,IF($C129&lt;=SUM($AZ129:BB129),0,IF(AQ129+$C129-SUM($AZ129:BB129)&gt;T128+AE129,T128+AE129-AQ129,$C129-SUM($AZ129:BB129)))))</f>
        <v>#NAME?</v>
      </c>
      <c t="str" s="89" r="BD129">
        <f>IF(NOT(snowball),0,IF(U128&lt;=0,0,IF($C129&lt;=SUM($AZ129:BC129),0,IF(AR129+$C129-SUM($AZ129:BC129)&gt;U128+AF129,U128+AF129-AR129,$C129-SUM($AZ129:BC129)))))</f>
        <v>#NAME?</v>
      </c>
      <c t="str" s="89" r="BE129">
        <f>IF(NOT(snowball),0,IF(V128&lt;=0,0,IF($C129&lt;=SUM($AZ129:BD129),0,IF(AS129+$C129-SUM($AZ129:BD129)&gt;V128+AG129,V128+AG129-AS129,$C129-SUM($AZ129:BD129)))))</f>
        <v>#NAME?</v>
      </c>
      <c t="str" s="89" r="BF129">
        <f>IF(NOT(snowball),0,IF(W128&lt;=0,0,IF($C129&lt;=SUM($AZ129:BE129),0,IF(AT129+$C129-SUM($AZ129:BE129)&gt;W128+AH129,W128+AH129-AT129,$C129-SUM($AZ129:BE129)))))</f>
        <v>#NAME?</v>
      </c>
      <c t="str" s="89" r="BG129">
        <f>IF(NOT(snowball),0,IF(X128&lt;=0,0,IF($C129&lt;=SUM($AZ129:BF129),0,IF(AU129+$C129-SUM($AZ129:BF129)&gt;X128+AI129,X128+AI129-AU129,$C129-SUM($AZ129:BF129)))))</f>
        <v>#NAME?</v>
      </c>
      <c t="str" s="89" r="BH129">
        <f>IF(NOT(snowball),0,IF(Y128&lt;=0,0,IF($C129&lt;=SUM($AZ129:BG129),0,IF(AV129+$C129-SUM($AZ129:BG129)&gt;Y128+AJ129,Y128+AJ129-AV129,$C129-SUM($AZ129:BG129)))))</f>
        <v>#NAME?</v>
      </c>
      <c t="str" s="89" r="BI129">
        <f>IF(NOT(snowball),0,IF(Z128&lt;=0,0,IF($C129&lt;=SUM($AZ129:BH129),0,IF(AW129+$C129-SUM($AZ129:BH129)&gt;Z128+AK129,Z128+AK129-AW129,$C129-SUM($AZ129:BH129)))))</f>
        <v>#NAME?</v>
      </c>
    </row>
    <row customHeight="1" r="130" ht="10.5">
      <c t="str" s="85" r="A130">
        <f>IF(SUM(Q129:Z129)&lt;=0,"",A129+1)</f>
        <v>#NAME?</v>
      </c>
      <c t="str" s="86" r="B130">
        <f>IF(A130="",NA(),DATE(YEAR(B129),MONTH(B129)+1,1))</f>
        <v>#NAME?</v>
      </c>
      <c t="str" s="87" r="C130">
        <f>IF(A130="","",IF(snowball,IF(($E$5-AX130)&lt;0,0,$E$5-AX130),"n/a")+D130)</f>
        <v>#NAME?</v>
      </c>
      <c s="88" r="D130"/>
      <c t="str" s="89" r="E130">
        <f>AN130+AZ130</f>
        <v>#NAME?</v>
      </c>
      <c t="str" s="89" r="F130">
        <f>AO130+BA130</f>
        <v>#NAME?</v>
      </c>
      <c t="str" s="89" r="G130">
        <f>AP130+BB130</f>
        <v>#NAME?</v>
      </c>
      <c t="str" s="89" r="H130">
        <f>AQ130+BC130</f>
        <v>#NAME?</v>
      </c>
      <c t="str" s="89" r="I130">
        <f>AR130+BD130</f>
        <v>#NAME?</v>
      </c>
      <c t="str" s="89" r="J130">
        <f>AS130+BE130</f>
        <v>#NAME?</v>
      </c>
      <c t="str" s="89" r="K130">
        <f>AT130+BF130</f>
        <v>#NAME?</v>
      </c>
      <c t="str" s="89" r="L130">
        <f>AU130+BG130</f>
        <v>#NAME?</v>
      </c>
      <c t="str" s="89" r="M130">
        <f>AV130+BH130</f>
        <v>#NAME?</v>
      </c>
      <c t="str" s="89" r="N130">
        <f>AW130+BI130</f>
        <v>#NAME?</v>
      </c>
      <c s="90" r="O130"/>
      <c t="str" s="89" r="P130">
        <f>SUM(Q130:Z130)</f>
        <v>#NAME?</v>
      </c>
      <c t="str" s="89" r="Q130">
        <f>IF(E$8=0,0,ROUND(Q129-(E130-AB130),2))</f>
        <v>#NAME?</v>
      </c>
      <c t="str" s="89" r="R130">
        <f>IF(F$8=0,0,ROUND(R129-(F130-AC130),2))</f>
        <v>#NAME?</v>
      </c>
      <c t="str" s="89" r="S130">
        <f>IF(G$8=0,0,ROUND(S129-(G130-AD130),2))</f>
        <v>#NAME?</v>
      </c>
      <c t="str" s="89" r="T130">
        <f>IF(H$8=0,0,ROUND(T129-(H130-AE130),2))</f>
        <v>#NAME?</v>
      </c>
      <c t="str" s="89" r="U130">
        <f>IF(I$8=0,0,ROUND(U129-(I130-AF130),2))</f>
        <v>#NAME?</v>
      </c>
      <c t="str" s="89" r="V130">
        <f>IF(J$8=0,0,ROUND(V129-(J130-AG130),2))</f>
        <v> -  </v>
      </c>
      <c t="str" s="89" r="W130">
        <f>IF(K$8=0,0,ROUND(W129-(K130-AH130),2))</f>
        <v> -  </v>
      </c>
      <c t="str" s="89" r="X130">
        <f>IF(L$8=0,0,ROUND(X129-(L130-AI130),2))</f>
        <v> -  </v>
      </c>
      <c t="str" s="89" r="Y130">
        <f>IF(M$8=0,0,ROUND(Y129-(M130-AJ130),2))</f>
        <v> -  </v>
      </c>
      <c t="str" s="89" r="Z130">
        <f>IF(N$8=0,0,ROUND(Z129-(N130-AK130),2))</f>
        <v> -  </v>
      </c>
      <c s="92" r="AA130"/>
      <c t="str" s="89" r="AB130">
        <f>ROUND(Q129*E$9/12,2)</f>
        <v>#NAME?</v>
      </c>
      <c t="str" s="89" r="AC130">
        <f>ROUND(R129*F$9/12,2)</f>
        <v>#NAME?</v>
      </c>
      <c t="str" s="89" r="AD130">
        <f>ROUND(S129*G$9/12,2)</f>
        <v>#NAME?</v>
      </c>
      <c t="str" s="89" r="AE130">
        <f>ROUND(T129*H$9/12,2)</f>
        <v>#NAME?</v>
      </c>
      <c t="str" s="89" r="AF130">
        <f>ROUND(U129*I$9/12,2)</f>
        <v>#NAME?</v>
      </c>
      <c t="str" s="89" r="AG130">
        <f>ROUND(V129*J$9/12,2)</f>
        <v> -  </v>
      </c>
      <c t="str" s="89" r="AH130">
        <f>ROUND(W129*K$9/12,2)</f>
        <v> -  </v>
      </c>
      <c t="str" s="89" r="AI130">
        <f>ROUND(X129*L$9/12,2)</f>
        <v> -  </v>
      </c>
      <c t="str" s="89" r="AJ130">
        <f>ROUND(Y129*M$9/12,2)</f>
        <v> -  </v>
      </c>
      <c t="str" s="89" r="AK130">
        <f>ROUND(Z129*N$9/12,2)</f>
        <v> -  </v>
      </c>
      <c t="str" s="89" r="AL130">
        <f>SUM(AB130:AK130)</f>
        <v>#NAME?</v>
      </c>
      <c s="93" r="AM130"/>
      <c t="str" s="89" r="AN130">
        <f>IF(Q129&gt;0,IF((Q129+AB130)&lt;E$10,Q129+AB130,E$10),0)</f>
        <v>#NAME?</v>
      </c>
      <c t="str" s="89" r="AO130">
        <f>IF(R129&gt;0,IF((R129+AC130)&lt;F$10,R129+AC130,F$10),0)</f>
        <v>#NAME?</v>
      </c>
      <c t="str" s="89" r="AP130">
        <f>IF(S129&gt;0,IF((S129+AD130)&lt;G$10,S129+AD130,G$10),0)</f>
        <v>#NAME?</v>
      </c>
      <c t="str" s="89" r="AQ130">
        <f>IF(T129&gt;0,IF((T129+AE130)&lt;H$10,T129+AE130,H$10),0)</f>
        <v>#NAME?</v>
      </c>
      <c t="str" s="89" r="AR130">
        <f>IF(U129&gt;0,IF((U129+AF130)&lt;I$10,U129+AF130,I$10),0)</f>
        <v>#NAME?</v>
      </c>
      <c t="str" s="89" r="AS130">
        <f>IF(V129&gt;0,IF((V129+AG130)&lt;J$10,V129+AG130,J$10),0)</f>
        <v> -  </v>
      </c>
      <c t="str" s="89" r="AT130">
        <f>IF(W129&gt;0,IF((W129+AH130)&lt;K$10,W129+AH130,K$10),0)</f>
        <v> -  </v>
      </c>
      <c t="str" s="89" r="AU130">
        <f>IF(X129&gt;0,IF((X129+AI130)&lt;L$10,X129+AI130,L$10),0)</f>
        <v> -  </v>
      </c>
      <c t="str" s="89" r="AV130">
        <f>IF(Y129&gt;0,IF((Y129+AJ130)&lt;M$10,Y129+AJ130,M$10),0)</f>
        <v> -  </v>
      </c>
      <c t="str" s="89" r="AW130">
        <f>IF(Z129&gt;0,IF((Z129+AK130)&lt;N$10,Z129+AK130,N$10),0)</f>
        <v> -  </v>
      </c>
      <c t="str" s="89" r="AX130">
        <f>SUM(AN130:AW130)</f>
        <v>#NAME?</v>
      </c>
      <c s="89" r="AY130"/>
      <c t="str" s="91" r="AZ130">
        <f>IF(NOT(snowball),0,IF(Q129&lt;=0,0,IF(AN130+$C130&gt;Q129+AB130,Q129+AB130-AN130,$C130)))</f>
        <v>#NAME?</v>
      </c>
      <c t="str" s="89" r="BA130">
        <f>IF(NOT(snowball),0,IF(R129&lt;=0,0,IF($C130&lt;=SUM($AZ130:AZ130),0,IF(AO130+$C130-SUM($AZ130:AZ130)&gt;R129+AC130,R129+AC130-AO130,$C130-SUM($AZ130:AZ130)))))</f>
        <v>#NAME?</v>
      </c>
      <c t="str" s="89" r="BB130">
        <f>IF(NOT(snowball),0,IF(S129&lt;=0,0,IF($C130&lt;=SUM($AZ130:BA130),0,IF(AP130+$C130-SUM($AZ130:BA130)&gt;S129+AD130,S129+AD130-AP130,$C130-SUM($AZ130:BA130)))))</f>
        <v>#NAME?</v>
      </c>
      <c t="str" s="89" r="BC130">
        <f>IF(NOT(snowball),0,IF(T129&lt;=0,0,IF($C130&lt;=SUM($AZ130:BB130),0,IF(AQ130+$C130-SUM($AZ130:BB130)&gt;T129+AE130,T129+AE130-AQ130,$C130-SUM($AZ130:BB130)))))</f>
        <v>#NAME?</v>
      </c>
      <c t="str" s="89" r="BD130">
        <f>IF(NOT(snowball),0,IF(U129&lt;=0,0,IF($C130&lt;=SUM($AZ130:BC130),0,IF(AR130+$C130-SUM($AZ130:BC130)&gt;U129+AF130,U129+AF130-AR130,$C130-SUM($AZ130:BC130)))))</f>
        <v>#NAME?</v>
      </c>
      <c t="str" s="89" r="BE130">
        <f>IF(NOT(snowball),0,IF(V129&lt;=0,0,IF($C130&lt;=SUM($AZ130:BD130),0,IF(AS130+$C130-SUM($AZ130:BD130)&gt;V129+AG130,V129+AG130-AS130,$C130-SUM($AZ130:BD130)))))</f>
        <v>#NAME?</v>
      </c>
      <c t="str" s="89" r="BF130">
        <f>IF(NOT(snowball),0,IF(W129&lt;=0,0,IF($C130&lt;=SUM($AZ130:BE130),0,IF(AT130+$C130-SUM($AZ130:BE130)&gt;W129+AH130,W129+AH130-AT130,$C130-SUM($AZ130:BE130)))))</f>
        <v>#NAME?</v>
      </c>
      <c t="str" s="89" r="BG130">
        <f>IF(NOT(snowball),0,IF(X129&lt;=0,0,IF($C130&lt;=SUM($AZ130:BF130),0,IF(AU130+$C130-SUM($AZ130:BF130)&gt;X129+AI130,X129+AI130-AU130,$C130-SUM($AZ130:BF130)))))</f>
        <v>#NAME?</v>
      </c>
      <c t="str" s="89" r="BH130">
        <f>IF(NOT(snowball),0,IF(Y129&lt;=0,0,IF($C130&lt;=SUM($AZ130:BG130),0,IF(AV130+$C130-SUM($AZ130:BG130)&gt;Y129+AJ130,Y129+AJ130-AV130,$C130-SUM($AZ130:BG130)))))</f>
        <v>#NAME?</v>
      </c>
      <c t="str" s="89" r="BI130">
        <f>IF(NOT(snowball),0,IF(Z129&lt;=0,0,IF($C130&lt;=SUM($AZ130:BH130),0,IF(AW130+$C130-SUM($AZ130:BH130)&gt;Z129+AK130,Z129+AK130-AW130,$C130-SUM($AZ130:BH130)))))</f>
        <v>#NAME?</v>
      </c>
    </row>
    <row customHeight="1" r="131" ht="10.5">
      <c t="str" s="85" r="A131">
        <f>IF(SUM(Q130:Z130)&lt;=0,"",A130+1)</f>
        <v>#NAME?</v>
      </c>
      <c t="str" s="86" r="B131">
        <f>IF(A131="",NA(),DATE(YEAR(B130),MONTH(B130)+1,1))</f>
        <v>#NAME?</v>
      </c>
      <c t="str" s="87" r="C131">
        <f>IF(A131="","",IF(snowball,IF(($E$5-AX131)&lt;0,0,$E$5-AX131),"n/a")+D131)</f>
        <v>#NAME?</v>
      </c>
      <c s="88" r="D131"/>
      <c t="str" s="89" r="E131">
        <f>AN131+AZ131</f>
        <v>#NAME?</v>
      </c>
      <c t="str" s="89" r="F131">
        <f>AO131+BA131</f>
        <v>#NAME?</v>
      </c>
      <c t="str" s="89" r="G131">
        <f>AP131+BB131</f>
        <v>#NAME?</v>
      </c>
      <c t="str" s="89" r="H131">
        <f>AQ131+BC131</f>
        <v>#NAME?</v>
      </c>
      <c t="str" s="89" r="I131">
        <f>AR131+BD131</f>
        <v>#NAME?</v>
      </c>
      <c t="str" s="89" r="J131">
        <f>AS131+BE131</f>
        <v>#NAME?</v>
      </c>
      <c t="str" s="89" r="K131">
        <f>AT131+BF131</f>
        <v>#NAME?</v>
      </c>
      <c t="str" s="89" r="L131">
        <f>AU131+BG131</f>
        <v>#NAME?</v>
      </c>
      <c t="str" s="89" r="M131">
        <f>AV131+BH131</f>
        <v>#NAME?</v>
      </c>
      <c t="str" s="89" r="N131">
        <f>AW131+BI131</f>
        <v>#NAME?</v>
      </c>
      <c s="90" r="O131"/>
      <c t="str" s="89" r="P131">
        <f>SUM(Q131:Z131)</f>
        <v>#NAME?</v>
      </c>
      <c t="str" s="89" r="Q131">
        <f>IF(E$8=0,0,ROUND(Q130-(E131-AB131),2))</f>
        <v>#NAME?</v>
      </c>
      <c t="str" s="89" r="R131">
        <f>IF(F$8=0,0,ROUND(R130-(F131-AC131),2))</f>
        <v>#NAME?</v>
      </c>
      <c t="str" s="89" r="S131">
        <f>IF(G$8=0,0,ROUND(S130-(G131-AD131),2))</f>
        <v>#NAME?</v>
      </c>
      <c t="str" s="89" r="T131">
        <f>IF(H$8=0,0,ROUND(T130-(H131-AE131),2))</f>
        <v>#NAME?</v>
      </c>
      <c t="str" s="89" r="U131">
        <f>IF(I$8=0,0,ROUND(U130-(I131-AF131),2))</f>
        <v>#NAME?</v>
      </c>
      <c t="str" s="89" r="V131">
        <f>IF(J$8=0,0,ROUND(V130-(J131-AG131),2))</f>
        <v> -  </v>
      </c>
      <c t="str" s="89" r="W131">
        <f>IF(K$8=0,0,ROUND(W130-(K131-AH131),2))</f>
        <v> -  </v>
      </c>
      <c t="str" s="89" r="X131">
        <f>IF(L$8=0,0,ROUND(X130-(L131-AI131),2))</f>
        <v> -  </v>
      </c>
      <c t="str" s="89" r="Y131">
        <f>IF(M$8=0,0,ROUND(Y130-(M131-AJ131),2))</f>
        <v> -  </v>
      </c>
      <c t="str" s="89" r="Z131">
        <f>IF(N$8=0,0,ROUND(Z130-(N131-AK131),2))</f>
        <v> -  </v>
      </c>
      <c s="92" r="AA131"/>
      <c t="str" s="89" r="AB131">
        <f>ROUND(Q130*E$9/12,2)</f>
        <v>#NAME?</v>
      </c>
      <c t="str" s="89" r="AC131">
        <f>ROUND(R130*F$9/12,2)</f>
        <v>#NAME?</v>
      </c>
      <c t="str" s="89" r="AD131">
        <f>ROUND(S130*G$9/12,2)</f>
        <v>#NAME?</v>
      </c>
      <c t="str" s="89" r="AE131">
        <f>ROUND(T130*H$9/12,2)</f>
        <v>#NAME?</v>
      </c>
      <c t="str" s="89" r="AF131">
        <f>ROUND(U130*I$9/12,2)</f>
        <v>#NAME?</v>
      </c>
      <c t="str" s="89" r="AG131">
        <f>ROUND(V130*J$9/12,2)</f>
        <v> -  </v>
      </c>
      <c t="str" s="89" r="AH131">
        <f>ROUND(W130*K$9/12,2)</f>
        <v> -  </v>
      </c>
      <c t="str" s="89" r="AI131">
        <f>ROUND(X130*L$9/12,2)</f>
        <v> -  </v>
      </c>
      <c t="str" s="89" r="AJ131">
        <f>ROUND(Y130*M$9/12,2)</f>
        <v> -  </v>
      </c>
      <c t="str" s="89" r="AK131">
        <f>ROUND(Z130*N$9/12,2)</f>
        <v> -  </v>
      </c>
      <c t="str" s="89" r="AL131">
        <f>SUM(AB131:AK131)</f>
        <v>#NAME?</v>
      </c>
      <c s="93" r="AM131"/>
      <c t="str" s="89" r="AN131">
        <f>IF(Q130&gt;0,IF((Q130+AB131)&lt;E$10,Q130+AB131,E$10),0)</f>
        <v>#NAME?</v>
      </c>
      <c t="str" s="89" r="AO131">
        <f>IF(R130&gt;0,IF((R130+AC131)&lt;F$10,R130+AC131,F$10),0)</f>
        <v>#NAME?</v>
      </c>
      <c t="str" s="89" r="AP131">
        <f>IF(S130&gt;0,IF((S130+AD131)&lt;G$10,S130+AD131,G$10),0)</f>
        <v>#NAME?</v>
      </c>
      <c t="str" s="89" r="AQ131">
        <f>IF(T130&gt;0,IF((T130+AE131)&lt;H$10,T130+AE131,H$10),0)</f>
        <v>#NAME?</v>
      </c>
      <c t="str" s="89" r="AR131">
        <f>IF(U130&gt;0,IF((U130+AF131)&lt;I$10,U130+AF131,I$10),0)</f>
        <v>#NAME?</v>
      </c>
      <c t="str" s="89" r="AS131">
        <f>IF(V130&gt;0,IF((V130+AG131)&lt;J$10,V130+AG131,J$10),0)</f>
        <v> -  </v>
      </c>
      <c t="str" s="89" r="AT131">
        <f>IF(W130&gt;0,IF((W130+AH131)&lt;K$10,W130+AH131,K$10),0)</f>
        <v> -  </v>
      </c>
      <c t="str" s="89" r="AU131">
        <f>IF(X130&gt;0,IF((X130+AI131)&lt;L$10,X130+AI131,L$10),0)</f>
        <v> -  </v>
      </c>
      <c t="str" s="89" r="AV131">
        <f>IF(Y130&gt;0,IF((Y130+AJ131)&lt;M$10,Y130+AJ131,M$10),0)</f>
        <v> -  </v>
      </c>
      <c t="str" s="89" r="AW131">
        <f>IF(Z130&gt;0,IF((Z130+AK131)&lt;N$10,Z130+AK131,N$10),0)</f>
        <v> -  </v>
      </c>
      <c t="str" s="89" r="AX131">
        <f>SUM(AN131:AW131)</f>
        <v>#NAME?</v>
      </c>
      <c s="89" r="AY131"/>
      <c t="str" s="91" r="AZ131">
        <f>IF(NOT(snowball),0,IF(Q130&lt;=0,0,IF(AN131+$C131&gt;Q130+AB131,Q130+AB131-AN131,$C131)))</f>
        <v>#NAME?</v>
      </c>
      <c t="str" s="89" r="BA131">
        <f>IF(NOT(snowball),0,IF(R130&lt;=0,0,IF($C131&lt;=SUM($AZ131:AZ131),0,IF(AO131+$C131-SUM($AZ131:AZ131)&gt;R130+AC131,R130+AC131-AO131,$C131-SUM($AZ131:AZ131)))))</f>
        <v>#NAME?</v>
      </c>
      <c t="str" s="89" r="BB131">
        <f>IF(NOT(snowball),0,IF(S130&lt;=0,0,IF($C131&lt;=SUM($AZ131:BA131),0,IF(AP131+$C131-SUM($AZ131:BA131)&gt;S130+AD131,S130+AD131-AP131,$C131-SUM($AZ131:BA131)))))</f>
        <v>#NAME?</v>
      </c>
      <c t="str" s="89" r="BC131">
        <f>IF(NOT(snowball),0,IF(T130&lt;=0,0,IF($C131&lt;=SUM($AZ131:BB131),0,IF(AQ131+$C131-SUM($AZ131:BB131)&gt;T130+AE131,T130+AE131-AQ131,$C131-SUM($AZ131:BB131)))))</f>
        <v>#NAME?</v>
      </c>
      <c t="str" s="89" r="BD131">
        <f>IF(NOT(snowball),0,IF(U130&lt;=0,0,IF($C131&lt;=SUM($AZ131:BC131),0,IF(AR131+$C131-SUM($AZ131:BC131)&gt;U130+AF131,U130+AF131-AR131,$C131-SUM($AZ131:BC131)))))</f>
        <v>#NAME?</v>
      </c>
      <c t="str" s="89" r="BE131">
        <f>IF(NOT(snowball),0,IF(V130&lt;=0,0,IF($C131&lt;=SUM($AZ131:BD131),0,IF(AS131+$C131-SUM($AZ131:BD131)&gt;V130+AG131,V130+AG131-AS131,$C131-SUM($AZ131:BD131)))))</f>
        <v>#NAME?</v>
      </c>
      <c t="str" s="89" r="BF131">
        <f>IF(NOT(snowball),0,IF(W130&lt;=0,0,IF($C131&lt;=SUM($AZ131:BE131),0,IF(AT131+$C131-SUM($AZ131:BE131)&gt;W130+AH131,W130+AH131-AT131,$C131-SUM($AZ131:BE131)))))</f>
        <v>#NAME?</v>
      </c>
      <c t="str" s="89" r="BG131">
        <f>IF(NOT(snowball),0,IF(X130&lt;=0,0,IF($C131&lt;=SUM($AZ131:BF131),0,IF(AU131+$C131-SUM($AZ131:BF131)&gt;X130+AI131,X130+AI131-AU131,$C131-SUM($AZ131:BF131)))))</f>
        <v>#NAME?</v>
      </c>
      <c t="str" s="89" r="BH131">
        <f>IF(NOT(snowball),0,IF(Y130&lt;=0,0,IF($C131&lt;=SUM($AZ131:BG131),0,IF(AV131+$C131-SUM($AZ131:BG131)&gt;Y130+AJ131,Y130+AJ131-AV131,$C131-SUM($AZ131:BG131)))))</f>
        <v>#NAME?</v>
      </c>
      <c t="str" s="89" r="BI131">
        <f>IF(NOT(snowball),0,IF(Z130&lt;=0,0,IF($C131&lt;=SUM($AZ131:BH131),0,IF(AW131+$C131-SUM($AZ131:BH131)&gt;Z130+AK131,Z130+AK131-AW131,$C131-SUM($AZ131:BH131)))))</f>
        <v>#NAME?</v>
      </c>
    </row>
    <row customHeight="1" r="132" ht="10.5">
      <c t="str" s="85" r="A132">
        <f>IF(SUM(Q131:Z131)&lt;=0,"",A131+1)</f>
        <v>#NAME?</v>
      </c>
      <c t="str" s="86" r="B132">
        <f>IF(A132="",NA(),DATE(YEAR(B131),MONTH(B131)+1,1))</f>
        <v>#NAME?</v>
      </c>
      <c t="str" s="87" r="C132">
        <f>IF(A132="","",IF(snowball,IF(($E$5-AX132)&lt;0,0,$E$5-AX132),"n/a")+D132)</f>
        <v>#NAME?</v>
      </c>
      <c s="88" r="D132"/>
      <c t="str" s="89" r="E132">
        <f>AN132+AZ132</f>
        <v>#NAME?</v>
      </c>
      <c t="str" s="89" r="F132">
        <f>AO132+BA132</f>
        <v>#NAME?</v>
      </c>
      <c t="str" s="89" r="G132">
        <f>AP132+BB132</f>
        <v>#NAME?</v>
      </c>
      <c t="str" s="89" r="H132">
        <f>AQ132+BC132</f>
        <v>#NAME?</v>
      </c>
      <c t="str" s="89" r="I132">
        <f>AR132+BD132</f>
        <v>#NAME?</v>
      </c>
      <c t="str" s="89" r="J132">
        <f>AS132+BE132</f>
        <v>#NAME?</v>
      </c>
      <c t="str" s="89" r="K132">
        <f>AT132+BF132</f>
        <v>#NAME?</v>
      </c>
      <c t="str" s="89" r="L132">
        <f>AU132+BG132</f>
        <v>#NAME?</v>
      </c>
      <c t="str" s="89" r="M132">
        <f>AV132+BH132</f>
        <v>#NAME?</v>
      </c>
      <c t="str" s="89" r="N132">
        <f>AW132+BI132</f>
        <v>#NAME?</v>
      </c>
      <c s="90" r="O132"/>
      <c t="str" s="89" r="P132">
        <f>SUM(Q132:Z132)</f>
        <v>#NAME?</v>
      </c>
      <c t="str" s="89" r="Q132">
        <f>IF(E$8=0,0,ROUND(Q131-(E132-AB132),2))</f>
        <v>#NAME?</v>
      </c>
      <c t="str" s="89" r="R132">
        <f>IF(F$8=0,0,ROUND(R131-(F132-AC132),2))</f>
        <v>#NAME?</v>
      </c>
      <c t="str" s="89" r="S132">
        <f>IF(G$8=0,0,ROUND(S131-(G132-AD132),2))</f>
        <v>#NAME?</v>
      </c>
      <c t="str" s="89" r="T132">
        <f>IF(H$8=0,0,ROUND(T131-(H132-AE132),2))</f>
        <v>#NAME?</v>
      </c>
      <c t="str" s="89" r="U132">
        <f>IF(I$8=0,0,ROUND(U131-(I132-AF132),2))</f>
        <v>#NAME?</v>
      </c>
      <c t="str" s="89" r="V132">
        <f>IF(J$8=0,0,ROUND(V131-(J132-AG132),2))</f>
        <v> -  </v>
      </c>
      <c t="str" s="89" r="W132">
        <f>IF(K$8=0,0,ROUND(W131-(K132-AH132),2))</f>
        <v> -  </v>
      </c>
      <c t="str" s="89" r="X132">
        <f>IF(L$8=0,0,ROUND(X131-(L132-AI132),2))</f>
        <v> -  </v>
      </c>
      <c t="str" s="89" r="Y132">
        <f>IF(M$8=0,0,ROUND(Y131-(M132-AJ132),2))</f>
        <v> -  </v>
      </c>
      <c t="str" s="89" r="Z132">
        <f>IF(N$8=0,0,ROUND(Z131-(N132-AK132),2))</f>
        <v> -  </v>
      </c>
      <c s="92" r="AA132"/>
      <c t="str" s="89" r="AB132">
        <f>ROUND(Q131*E$9/12,2)</f>
        <v>#NAME?</v>
      </c>
      <c t="str" s="89" r="AC132">
        <f>ROUND(R131*F$9/12,2)</f>
        <v>#NAME?</v>
      </c>
      <c t="str" s="89" r="AD132">
        <f>ROUND(S131*G$9/12,2)</f>
        <v>#NAME?</v>
      </c>
      <c t="str" s="89" r="AE132">
        <f>ROUND(T131*H$9/12,2)</f>
        <v>#NAME?</v>
      </c>
      <c t="str" s="89" r="AF132">
        <f>ROUND(U131*I$9/12,2)</f>
        <v>#NAME?</v>
      </c>
      <c t="str" s="89" r="AG132">
        <f>ROUND(V131*J$9/12,2)</f>
        <v> -  </v>
      </c>
      <c t="str" s="89" r="AH132">
        <f>ROUND(W131*K$9/12,2)</f>
        <v> -  </v>
      </c>
      <c t="str" s="89" r="AI132">
        <f>ROUND(X131*L$9/12,2)</f>
        <v> -  </v>
      </c>
      <c t="str" s="89" r="AJ132">
        <f>ROUND(Y131*M$9/12,2)</f>
        <v> -  </v>
      </c>
      <c t="str" s="89" r="AK132">
        <f>ROUND(Z131*N$9/12,2)</f>
        <v> -  </v>
      </c>
      <c t="str" s="89" r="AL132">
        <f>SUM(AB132:AK132)</f>
        <v>#NAME?</v>
      </c>
      <c s="93" r="AM132"/>
      <c t="str" s="89" r="AN132">
        <f>IF(Q131&gt;0,IF((Q131+AB132)&lt;E$10,Q131+AB132,E$10),0)</f>
        <v>#NAME?</v>
      </c>
      <c t="str" s="89" r="AO132">
        <f>IF(R131&gt;0,IF((R131+AC132)&lt;F$10,R131+AC132,F$10),0)</f>
        <v>#NAME?</v>
      </c>
      <c t="str" s="89" r="AP132">
        <f>IF(S131&gt;0,IF((S131+AD132)&lt;G$10,S131+AD132,G$10),0)</f>
        <v>#NAME?</v>
      </c>
      <c t="str" s="89" r="AQ132">
        <f>IF(T131&gt;0,IF((T131+AE132)&lt;H$10,T131+AE132,H$10),0)</f>
        <v>#NAME?</v>
      </c>
      <c t="str" s="89" r="AR132">
        <f>IF(U131&gt;0,IF((U131+AF132)&lt;I$10,U131+AF132,I$10),0)</f>
        <v>#NAME?</v>
      </c>
      <c t="str" s="89" r="AS132">
        <f>IF(V131&gt;0,IF((V131+AG132)&lt;J$10,V131+AG132,J$10),0)</f>
        <v> -  </v>
      </c>
      <c t="str" s="89" r="AT132">
        <f>IF(W131&gt;0,IF((W131+AH132)&lt;K$10,W131+AH132,K$10),0)</f>
        <v> -  </v>
      </c>
      <c t="str" s="89" r="AU132">
        <f>IF(X131&gt;0,IF((X131+AI132)&lt;L$10,X131+AI132,L$10),0)</f>
        <v> -  </v>
      </c>
      <c t="str" s="89" r="AV132">
        <f>IF(Y131&gt;0,IF((Y131+AJ132)&lt;M$10,Y131+AJ132,M$10),0)</f>
        <v> -  </v>
      </c>
      <c t="str" s="89" r="AW132">
        <f>IF(Z131&gt;0,IF((Z131+AK132)&lt;N$10,Z131+AK132,N$10),0)</f>
        <v> -  </v>
      </c>
      <c t="str" s="89" r="AX132">
        <f>SUM(AN132:AW132)</f>
        <v>#NAME?</v>
      </c>
      <c s="89" r="AY132"/>
      <c t="str" s="91" r="AZ132">
        <f>IF(NOT(snowball),0,IF(Q131&lt;=0,0,IF(AN132+$C132&gt;Q131+AB132,Q131+AB132-AN132,$C132)))</f>
        <v>#NAME?</v>
      </c>
      <c t="str" s="89" r="BA132">
        <f>IF(NOT(snowball),0,IF(R131&lt;=0,0,IF($C132&lt;=SUM($AZ132:AZ132),0,IF(AO132+$C132-SUM($AZ132:AZ132)&gt;R131+AC132,R131+AC132-AO132,$C132-SUM($AZ132:AZ132)))))</f>
        <v>#NAME?</v>
      </c>
      <c t="str" s="89" r="BB132">
        <f>IF(NOT(snowball),0,IF(S131&lt;=0,0,IF($C132&lt;=SUM($AZ132:BA132),0,IF(AP132+$C132-SUM($AZ132:BA132)&gt;S131+AD132,S131+AD132-AP132,$C132-SUM($AZ132:BA132)))))</f>
        <v>#NAME?</v>
      </c>
      <c t="str" s="89" r="BC132">
        <f>IF(NOT(snowball),0,IF(T131&lt;=0,0,IF($C132&lt;=SUM($AZ132:BB132),0,IF(AQ132+$C132-SUM($AZ132:BB132)&gt;T131+AE132,T131+AE132-AQ132,$C132-SUM($AZ132:BB132)))))</f>
        <v>#NAME?</v>
      </c>
      <c t="str" s="89" r="BD132">
        <f>IF(NOT(snowball),0,IF(U131&lt;=0,0,IF($C132&lt;=SUM($AZ132:BC132),0,IF(AR132+$C132-SUM($AZ132:BC132)&gt;U131+AF132,U131+AF132-AR132,$C132-SUM($AZ132:BC132)))))</f>
        <v>#NAME?</v>
      </c>
      <c t="str" s="89" r="BE132">
        <f>IF(NOT(snowball),0,IF(V131&lt;=0,0,IF($C132&lt;=SUM($AZ132:BD132),0,IF(AS132+$C132-SUM($AZ132:BD132)&gt;V131+AG132,V131+AG132-AS132,$C132-SUM($AZ132:BD132)))))</f>
        <v>#NAME?</v>
      </c>
      <c t="str" s="89" r="BF132">
        <f>IF(NOT(snowball),0,IF(W131&lt;=0,0,IF($C132&lt;=SUM($AZ132:BE132),0,IF(AT132+$C132-SUM($AZ132:BE132)&gt;W131+AH132,W131+AH132-AT132,$C132-SUM($AZ132:BE132)))))</f>
        <v>#NAME?</v>
      </c>
      <c t="str" s="89" r="BG132">
        <f>IF(NOT(snowball),0,IF(X131&lt;=0,0,IF($C132&lt;=SUM($AZ132:BF132),0,IF(AU132+$C132-SUM($AZ132:BF132)&gt;X131+AI132,X131+AI132-AU132,$C132-SUM($AZ132:BF132)))))</f>
        <v>#NAME?</v>
      </c>
      <c t="str" s="89" r="BH132">
        <f>IF(NOT(snowball),0,IF(Y131&lt;=0,0,IF($C132&lt;=SUM($AZ132:BG132),0,IF(AV132+$C132-SUM($AZ132:BG132)&gt;Y131+AJ132,Y131+AJ132-AV132,$C132-SUM($AZ132:BG132)))))</f>
        <v>#NAME?</v>
      </c>
      <c t="str" s="89" r="BI132">
        <f>IF(NOT(snowball),0,IF(Z131&lt;=0,0,IF($C132&lt;=SUM($AZ132:BH132),0,IF(AW132+$C132-SUM($AZ132:BH132)&gt;Z131+AK132,Z131+AK132-AW132,$C132-SUM($AZ132:BH132)))))</f>
        <v>#NAME?</v>
      </c>
    </row>
    <row customHeight="1" r="133" ht="10.5">
      <c t="str" s="85" r="A133">
        <f>IF(SUM(Q132:Z132)&lt;=0,"",A132+1)</f>
        <v>#NAME?</v>
      </c>
      <c t="str" s="86" r="B133">
        <f>IF(A133="",NA(),DATE(YEAR(B132),MONTH(B132)+1,1))</f>
        <v>#NAME?</v>
      </c>
      <c t="str" s="87" r="C133">
        <f>IF(A133="","",IF(snowball,IF(($E$5-AX133)&lt;0,0,$E$5-AX133),"n/a")+D133)</f>
        <v>#NAME?</v>
      </c>
      <c s="88" r="D133"/>
      <c t="str" s="89" r="E133">
        <f>AN133+AZ133</f>
        <v>#NAME?</v>
      </c>
      <c t="str" s="89" r="F133">
        <f>AO133+BA133</f>
        <v>#NAME?</v>
      </c>
      <c t="str" s="89" r="G133">
        <f>AP133+BB133</f>
        <v>#NAME?</v>
      </c>
      <c t="str" s="89" r="H133">
        <f>AQ133+BC133</f>
        <v>#NAME?</v>
      </c>
      <c t="str" s="89" r="I133">
        <f>AR133+BD133</f>
        <v>#NAME?</v>
      </c>
      <c t="str" s="89" r="J133">
        <f>AS133+BE133</f>
        <v>#NAME?</v>
      </c>
      <c t="str" s="89" r="K133">
        <f>AT133+BF133</f>
        <v>#NAME?</v>
      </c>
      <c t="str" s="89" r="L133">
        <f>AU133+BG133</f>
        <v>#NAME?</v>
      </c>
      <c t="str" s="89" r="M133">
        <f>AV133+BH133</f>
        <v>#NAME?</v>
      </c>
      <c t="str" s="89" r="N133">
        <f>AW133+BI133</f>
        <v>#NAME?</v>
      </c>
      <c s="90" r="O133"/>
      <c t="str" s="89" r="P133">
        <f>SUM(Q133:Z133)</f>
        <v>#NAME?</v>
      </c>
      <c t="str" s="89" r="Q133">
        <f>IF(E$8=0,0,ROUND(Q132-(E133-AB133),2))</f>
        <v>#NAME?</v>
      </c>
      <c t="str" s="89" r="R133">
        <f>IF(F$8=0,0,ROUND(R132-(F133-AC133),2))</f>
        <v>#NAME?</v>
      </c>
      <c t="str" s="89" r="S133">
        <f>IF(G$8=0,0,ROUND(S132-(G133-AD133),2))</f>
        <v>#NAME?</v>
      </c>
      <c t="str" s="89" r="T133">
        <f>IF(H$8=0,0,ROUND(T132-(H133-AE133),2))</f>
        <v>#NAME?</v>
      </c>
      <c t="str" s="89" r="U133">
        <f>IF(I$8=0,0,ROUND(U132-(I133-AF133),2))</f>
        <v>#NAME?</v>
      </c>
      <c t="str" s="89" r="V133">
        <f>IF(J$8=0,0,ROUND(V132-(J133-AG133),2))</f>
        <v> -  </v>
      </c>
      <c t="str" s="89" r="W133">
        <f>IF(K$8=0,0,ROUND(W132-(K133-AH133),2))</f>
        <v> -  </v>
      </c>
      <c t="str" s="89" r="X133">
        <f>IF(L$8=0,0,ROUND(X132-(L133-AI133),2))</f>
        <v> -  </v>
      </c>
      <c t="str" s="89" r="Y133">
        <f>IF(M$8=0,0,ROUND(Y132-(M133-AJ133),2))</f>
        <v> -  </v>
      </c>
      <c t="str" s="89" r="Z133">
        <f>IF(N$8=0,0,ROUND(Z132-(N133-AK133),2))</f>
        <v> -  </v>
      </c>
      <c s="92" r="AA133"/>
      <c t="str" s="89" r="AB133">
        <f>ROUND(Q132*E$9/12,2)</f>
        <v>#NAME?</v>
      </c>
      <c t="str" s="89" r="AC133">
        <f>ROUND(R132*F$9/12,2)</f>
        <v>#NAME?</v>
      </c>
      <c t="str" s="89" r="AD133">
        <f>ROUND(S132*G$9/12,2)</f>
        <v>#NAME?</v>
      </c>
      <c t="str" s="89" r="AE133">
        <f>ROUND(T132*H$9/12,2)</f>
        <v>#NAME?</v>
      </c>
      <c t="str" s="89" r="AF133">
        <f>ROUND(U132*I$9/12,2)</f>
        <v>#NAME?</v>
      </c>
      <c t="str" s="89" r="AG133">
        <f>ROUND(V132*J$9/12,2)</f>
        <v> -  </v>
      </c>
      <c t="str" s="89" r="AH133">
        <f>ROUND(W132*K$9/12,2)</f>
        <v> -  </v>
      </c>
      <c t="str" s="89" r="AI133">
        <f>ROUND(X132*L$9/12,2)</f>
        <v> -  </v>
      </c>
      <c t="str" s="89" r="AJ133">
        <f>ROUND(Y132*M$9/12,2)</f>
        <v> -  </v>
      </c>
      <c t="str" s="89" r="AK133">
        <f>ROUND(Z132*N$9/12,2)</f>
        <v> -  </v>
      </c>
      <c t="str" s="89" r="AL133">
        <f>SUM(AB133:AK133)</f>
        <v>#NAME?</v>
      </c>
      <c s="93" r="AM133"/>
      <c t="str" s="89" r="AN133">
        <f>IF(Q132&gt;0,IF((Q132+AB133)&lt;E$10,Q132+AB133,E$10),0)</f>
        <v>#NAME?</v>
      </c>
      <c t="str" s="89" r="AO133">
        <f>IF(R132&gt;0,IF((R132+AC133)&lt;F$10,R132+AC133,F$10),0)</f>
        <v>#NAME?</v>
      </c>
      <c t="str" s="89" r="AP133">
        <f>IF(S132&gt;0,IF((S132+AD133)&lt;G$10,S132+AD133,G$10),0)</f>
        <v>#NAME?</v>
      </c>
      <c t="str" s="89" r="AQ133">
        <f>IF(T132&gt;0,IF((T132+AE133)&lt;H$10,T132+AE133,H$10),0)</f>
        <v>#NAME?</v>
      </c>
      <c t="str" s="89" r="AR133">
        <f>IF(U132&gt;0,IF((U132+AF133)&lt;I$10,U132+AF133,I$10),0)</f>
        <v>#NAME?</v>
      </c>
      <c t="str" s="89" r="AS133">
        <f>IF(V132&gt;0,IF((V132+AG133)&lt;J$10,V132+AG133,J$10),0)</f>
        <v> -  </v>
      </c>
      <c t="str" s="89" r="AT133">
        <f>IF(W132&gt;0,IF((W132+AH133)&lt;K$10,W132+AH133,K$10),0)</f>
        <v> -  </v>
      </c>
      <c t="str" s="89" r="AU133">
        <f>IF(X132&gt;0,IF((X132+AI133)&lt;L$10,X132+AI133,L$10),0)</f>
        <v> -  </v>
      </c>
      <c t="str" s="89" r="AV133">
        <f>IF(Y132&gt;0,IF((Y132+AJ133)&lt;M$10,Y132+AJ133,M$10),0)</f>
        <v> -  </v>
      </c>
      <c t="str" s="89" r="AW133">
        <f>IF(Z132&gt;0,IF((Z132+AK133)&lt;N$10,Z132+AK133,N$10),0)</f>
        <v> -  </v>
      </c>
      <c t="str" s="89" r="AX133">
        <f>SUM(AN133:AW133)</f>
        <v>#NAME?</v>
      </c>
      <c s="89" r="AY133"/>
      <c t="str" s="91" r="AZ133">
        <f>IF(NOT(snowball),0,IF(Q132&lt;=0,0,IF(AN133+$C133&gt;Q132+AB133,Q132+AB133-AN133,$C133)))</f>
        <v>#NAME?</v>
      </c>
      <c t="str" s="89" r="BA133">
        <f>IF(NOT(snowball),0,IF(R132&lt;=0,0,IF($C133&lt;=SUM($AZ133:AZ133),0,IF(AO133+$C133-SUM($AZ133:AZ133)&gt;R132+AC133,R132+AC133-AO133,$C133-SUM($AZ133:AZ133)))))</f>
        <v>#NAME?</v>
      </c>
      <c t="str" s="89" r="BB133">
        <f>IF(NOT(snowball),0,IF(S132&lt;=0,0,IF($C133&lt;=SUM($AZ133:BA133),0,IF(AP133+$C133-SUM($AZ133:BA133)&gt;S132+AD133,S132+AD133-AP133,$C133-SUM($AZ133:BA133)))))</f>
        <v>#NAME?</v>
      </c>
      <c t="str" s="89" r="BC133">
        <f>IF(NOT(snowball),0,IF(T132&lt;=0,0,IF($C133&lt;=SUM($AZ133:BB133),0,IF(AQ133+$C133-SUM($AZ133:BB133)&gt;T132+AE133,T132+AE133-AQ133,$C133-SUM($AZ133:BB133)))))</f>
        <v>#NAME?</v>
      </c>
      <c t="str" s="89" r="BD133">
        <f>IF(NOT(snowball),0,IF(U132&lt;=0,0,IF($C133&lt;=SUM($AZ133:BC133),0,IF(AR133+$C133-SUM($AZ133:BC133)&gt;U132+AF133,U132+AF133-AR133,$C133-SUM($AZ133:BC133)))))</f>
        <v>#NAME?</v>
      </c>
      <c t="str" s="89" r="BE133">
        <f>IF(NOT(snowball),0,IF(V132&lt;=0,0,IF($C133&lt;=SUM($AZ133:BD133),0,IF(AS133+$C133-SUM($AZ133:BD133)&gt;V132+AG133,V132+AG133-AS133,$C133-SUM($AZ133:BD133)))))</f>
        <v>#NAME?</v>
      </c>
      <c t="str" s="89" r="BF133">
        <f>IF(NOT(snowball),0,IF(W132&lt;=0,0,IF($C133&lt;=SUM($AZ133:BE133),0,IF(AT133+$C133-SUM($AZ133:BE133)&gt;W132+AH133,W132+AH133-AT133,$C133-SUM($AZ133:BE133)))))</f>
        <v>#NAME?</v>
      </c>
      <c t="str" s="89" r="BG133">
        <f>IF(NOT(snowball),0,IF(X132&lt;=0,0,IF($C133&lt;=SUM($AZ133:BF133),0,IF(AU133+$C133-SUM($AZ133:BF133)&gt;X132+AI133,X132+AI133-AU133,$C133-SUM($AZ133:BF133)))))</f>
        <v>#NAME?</v>
      </c>
      <c t="str" s="89" r="BH133">
        <f>IF(NOT(snowball),0,IF(Y132&lt;=0,0,IF($C133&lt;=SUM($AZ133:BG133),0,IF(AV133+$C133-SUM($AZ133:BG133)&gt;Y132+AJ133,Y132+AJ133-AV133,$C133-SUM($AZ133:BG133)))))</f>
        <v>#NAME?</v>
      </c>
      <c t="str" s="89" r="BI133">
        <f>IF(NOT(snowball),0,IF(Z132&lt;=0,0,IF($C133&lt;=SUM($AZ133:BH133),0,IF(AW133+$C133-SUM($AZ133:BH133)&gt;Z132+AK133,Z132+AK133-AW133,$C133-SUM($AZ133:BH133)))))</f>
        <v>#NAME?</v>
      </c>
    </row>
    <row customHeight="1" r="134" ht="10.5">
      <c t="str" s="85" r="A134">
        <f>IF(SUM(Q133:Z133)&lt;=0,"",A133+1)</f>
        <v>#NAME?</v>
      </c>
      <c t="str" s="86" r="B134">
        <f>IF(A134="",NA(),DATE(YEAR(B133),MONTH(B133)+1,1))</f>
        <v>#NAME?</v>
      </c>
      <c t="str" s="87" r="C134">
        <f>IF(A134="","",IF(snowball,IF(($E$5-AX134)&lt;0,0,$E$5-AX134),"n/a")+D134)</f>
        <v>#NAME?</v>
      </c>
      <c s="88" r="D134"/>
      <c t="str" s="89" r="E134">
        <f>AN134+AZ134</f>
        <v>#NAME?</v>
      </c>
      <c t="str" s="89" r="F134">
        <f>AO134+BA134</f>
        <v>#NAME?</v>
      </c>
      <c t="str" s="89" r="G134">
        <f>AP134+BB134</f>
        <v>#NAME?</v>
      </c>
      <c t="str" s="89" r="H134">
        <f>AQ134+BC134</f>
        <v>#NAME?</v>
      </c>
      <c t="str" s="89" r="I134">
        <f>AR134+BD134</f>
        <v>#NAME?</v>
      </c>
      <c t="str" s="89" r="J134">
        <f>AS134+BE134</f>
        <v>#NAME?</v>
      </c>
      <c t="str" s="89" r="K134">
        <f>AT134+BF134</f>
        <v>#NAME?</v>
      </c>
      <c t="str" s="89" r="L134">
        <f>AU134+BG134</f>
        <v>#NAME?</v>
      </c>
      <c t="str" s="89" r="M134">
        <f>AV134+BH134</f>
        <v>#NAME?</v>
      </c>
      <c t="str" s="89" r="N134">
        <f>AW134+BI134</f>
        <v>#NAME?</v>
      </c>
      <c s="90" r="O134"/>
      <c t="str" s="89" r="P134">
        <f>SUM(Q134:Z134)</f>
        <v>#NAME?</v>
      </c>
      <c t="str" s="89" r="Q134">
        <f>IF(E$8=0,0,ROUND(Q133-(E134-AB134),2))</f>
        <v>#NAME?</v>
      </c>
      <c t="str" s="89" r="R134">
        <f>IF(F$8=0,0,ROUND(R133-(F134-AC134),2))</f>
        <v>#NAME?</v>
      </c>
      <c t="str" s="89" r="S134">
        <f>IF(G$8=0,0,ROUND(S133-(G134-AD134),2))</f>
        <v>#NAME?</v>
      </c>
      <c t="str" s="89" r="T134">
        <f>IF(H$8=0,0,ROUND(T133-(H134-AE134),2))</f>
        <v>#NAME?</v>
      </c>
      <c t="str" s="89" r="U134">
        <f>IF(I$8=0,0,ROUND(U133-(I134-AF134),2))</f>
        <v>#NAME?</v>
      </c>
      <c t="str" s="89" r="V134">
        <f>IF(J$8=0,0,ROUND(V133-(J134-AG134),2))</f>
        <v> -  </v>
      </c>
      <c t="str" s="89" r="W134">
        <f>IF(K$8=0,0,ROUND(W133-(K134-AH134),2))</f>
        <v> -  </v>
      </c>
      <c t="str" s="89" r="X134">
        <f>IF(L$8=0,0,ROUND(X133-(L134-AI134),2))</f>
        <v> -  </v>
      </c>
      <c t="str" s="89" r="Y134">
        <f>IF(M$8=0,0,ROUND(Y133-(M134-AJ134),2))</f>
        <v> -  </v>
      </c>
      <c t="str" s="89" r="Z134">
        <f>IF(N$8=0,0,ROUND(Z133-(N134-AK134),2))</f>
        <v> -  </v>
      </c>
      <c s="92" r="AA134"/>
      <c t="str" s="89" r="AB134">
        <f>ROUND(Q133*E$9/12,2)</f>
        <v>#NAME?</v>
      </c>
      <c t="str" s="89" r="AC134">
        <f>ROUND(R133*F$9/12,2)</f>
        <v>#NAME?</v>
      </c>
      <c t="str" s="89" r="AD134">
        <f>ROUND(S133*G$9/12,2)</f>
        <v>#NAME?</v>
      </c>
      <c t="str" s="89" r="AE134">
        <f>ROUND(T133*H$9/12,2)</f>
        <v>#NAME?</v>
      </c>
      <c t="str" s="89" r="AF134">
        <f>ROUND(U133*I$9/12,2)</f>
        <v>#NAME?</v>
      </c>
      <c t="str" s="89" r="AG134">
        <f>ROUND(V133*J$9/12,2)</f>
        <v> -  </v>
      </c>
      <c t="str" s="89" r="AH134">
        <f>ROUND(W133*K$9/12,2)</f>
        <v> -  </v>
      </c>
      <c t="str" s="89" r="AI134">
        <f>ROUND(X133*L$9/12,2)</f>
        <v> -  </v>
      </c>
      <c t="str" s="89" r="AJ134">
        <f>ROUND(Y133*M$9/12,2)</f>
        <v> -  </v>
      </c>
      <c t="str" s="89" r="AK134">
        <f>ROUND(Z133*N$9/12,2)</f>
        <v> -  </v>
      </c>
      <c t="str" s="89" r="AL134">
        <f>SUM(AB134:AK134)</f>
        <v>#NAME?</v>
      </c>
      <c s="93" r="AM134"/>
      <c t="str" s="89" r="AN134">
        <f>IF(Q133&gt;0,IF((Q133+AB134)&lt;E$10,Q133+AB134,E$10),0)</f>
        <v>#NAME?</v>
      </c>
      <c t="str" s="89" r="AO134">
        <f>IF(R133&gt;0,IF((R133+AC134)&lt;F$10,R133+AC134,F$10),0)</f>
        <v>#NAME?</v>
      </c>
      <c t="str" s="89" r="AP134">
        <f>IF(S133&gt;0,IF((S133+AD134)&lt;G$10,S133+AD134,G$10),0)</f>
        <v>#NAME?</v>
      </c>
      <c t="str" s="89" r="AQ134">
        <f>IF(T133&gt;0,IF((T133+AE134)&lt;H$10,T133+AE134,H$10),0)</f>
        <v>#NAME?</v>
      </c>
      <c t="str" s="89" r="AR134">
        <f>IF(U133&gt;0,IF((U133+AF134)&lt;I$10,U133+AF134,I$10),0)</f>
        <v>#NAME?</v>
      </c>
      <c t="str" s="89" r="AS134">
        <f>IF(V133&gt;0,IF((V133+AG134)&lt;J$10,V133+AG134,J$10),0)</f>
        <v> -  </v>
      </c>
      <c t="str" s="89" r="AT134">
        <f>IF(W133&gt;0,IF((W133+AH134)&lt;K$10,W133+AH134,K$10),0)</f>
        <v> -  </v>
      </c>
      <c t="str" s="89" r="AU134">
        <f>IF(X133&gt;0,IF((X133+AI134)&lt;L$10,X133+AI134,L$10),0)</f>
        <v> -  </v>
      </c>
      <c t="str" s="89" r="AV134">
        <f>IF(Y133&gt;0,IF((Y133+AJ134)&lt;M$10,Y133+AJ134,M$10),0)</f>
        <v> -  </v>
      </c>
      <c t="str" s="89" r="AW134">
        <f>IF(Z133&gt;0,IF((Z133+AK134)&lt;N$10,Z133+AK134,N$10),0)</f>
        <v> -  </v>
      </c>
      <c t="str" s="89" r="AX134">
        <f>SUM(AN134:AW134)</f>
        <v>#NAME?</v>
      </c>
      <c s="89" r="AY134"/>
      <c t="str" s="91" r="AZ134">
        <f>IF(NOT(snowball),0,IF(Q133&lt;=0,0,IF(AN134+$C134&gt;Q133+AB134,Q133+AB134-AN134,$C134)))</f>
        <v>#NAME?</v>
      </c>
      <c t="str" s="89" r="BA134">
        <f>IF(NOT(snowball),0,IF(R133&lt;=0,0,IF($C134&lt;=SUM($AZ134:AZ134),0,IF(AO134+$C134-SUM($AZ134:AZ134)&gt;R133+AC134,R133+AC134-AO134,$C134-SUM($AZ134:AZ134)))))</f>
        <v>#NAME?</v>
      </c>
      <c t="str" s="89" r="BB134">
        <f>IF(NOT(snowball),0,IF(S133&lt;=0,0,IF($C134&lt;=SUM($AZ134:BA134),0,IF(AP134+$C134-SUM($AZ134:BA134)&gt;S133+AD134,S133+AD134-AP134,$C134-SUM($AZ134:BA134)))))</f>
        <v>#NAME?</v>
      </c>
      <c t="str" s="89" r="BC134">
        <f>IF(NOT(snowball),0,IF(T133&lt;=0,0,IF($C134&lt;=SUM($AZ134:BB134),0,IF(AQ134+$C134-SUM($AZ134:BB134)&gt;T133+AE134,T133+AE134-AQ134,$C134-SUM($AZ134:BB134)))))</f>
        <v>#NAME?</v>
      </c>
      <c t="str" s="89" r="BD134">
        <f>IF(NOT(snowball),0,IF(U133&lt;=0,0,IF($C134&lt;=SUM($AZ134:BC134),0,IF(AR134+$C134-SUM($AZ134:BC134)&gt;U133+AF134,U133+AF134-AR134,$C134-SUM($AZ134:BC134)))))</f>
        <v>#NAME?</v>
      </c>
      <c t="str" s="89" r="BE134">
        <f>IF(NOT(snowball),0,IF(V133&lt;=0,0,IF($C134&lt;=SUM($AZ134:BD134),0,IF(AS134+$C134-SUM($AZ134:BD134)&gt;V133+AG134,V133+AG134-AS134,$C134-SUM($AZ134:BD134)))))</f>
        <v>#NAME?</v>
      </c>
      <c t="str" s="89" r="BF134">
        <f>IF(NOT(snowball),0,IF(W133&lt;=0,0,IF($C134&lt;=SUM($AZ134:BE134),0,IF(AT134+$C134-SUM($AZ134:BE134)&gt;W133+AH134,W133+AH134-AT134,$C134-SUM($AZ134:BE134)))))</f>
        <v>#NAME?</v>
      </c>
      <c t="str" s="89" r="BG134">
        <f>IF(NOT(snowball),0,IF(X133&lt;=0,0,IF($C134&lt;=SUM($AZ134:BF134),0,IF(AU134+$C134-SUM($AZ134:BF134)&gt;X133+AI134,X133+AI134-AU134,$C134-SUM($AZ134:BF134)))))</f>
        <v>#NAME?</v>
      </c>
      <c t="str" s="89" r="BH134">
        <f>IF(NOT(snowball),0,IF(Y133&lt;=0,0,IF($C134&lt;=SUM($AZ134:BG134),0,IF(AV134+$C134-SUM($AZ134:BG134)&gt;Y133+AJ134,Y133+AJ134-AV134,$C134-SUM($AZ134:BG134)))))</f>
        <v>#NAME?</v>
      </c>
      <c t="str" s="89" r="BI134">
        <f>IF(NOT(snowball),0,IF(Z133&lt;=0,0,IF($C134&lt;=SUM($AZ134:BH134),0,IF(AW134+$C134-SUM($AZ134:BH134)&gt;Z133+AK134,Z133+AK134-AW134,$C134-SUM($AZ134:BH134)))))</f>
        <v>#NAME?</v>
      </c>
    </row>
    <row customHeight="1" r="135" ht="10.5">
      <c t="str" s="85" r="A135">
        <f>IF(SUM(Q134:Z134)&lt;=0,"",A134+1)</f>
        <v>#NAME?</v>
      </c>
      <c t="str" s="86" r="B135">
        <f>IF(A135="",NA(),DATE(YEAR(B134),MONTH(B134)+1,1))</f>
        <v>#NAME?</v>
      </c>
      <c t="str" s="87" r="C135">
        <f>IF(A135="","",IF(snowball,IF(($E$5-AX135)&lt;0,0,$E$5-AX135),"n/a")+D135)</f>
        <v>#NAME?</v>
      </c>
      <c s="88" r="D135"/>
      <c t="str" s="89" r="E135">
        <f>AN135+AZ135</f>
        <v>#NAME?</v>
      </c>
      <c t="str" s="89" r="F135">
        <f>AO135+BA135</f>
        <v>#NAME?</v>
      </c>
      <c t="str" s="89" r="G135">
        <f>AP135+BB135</f>
        <v>#NAME?</v>
      </c>
      <c t="str" s="89" r="H135">
        <f>AQ135+BC135</f>
        <v>#NAME?</v>
      </c>
      <c t="str" s="89" r="I135">
        <f>AR135+BD135</f>
        <v>#NAME?</v>
      </c>
      <c t="str" s="89" r="J135">
        <f>AS135+BE135</f>
        <v>#NAME?</v>
      </c>
      <c t="str" s="89" r="K135">
        <f>AT135+BF135</f>
        <v>#NAME?</v>
      </c>
      <c t="str" s="89" r="L135">
        <f>AU135+BG135</f>
        <v>#NAME?</v>
      </c>
      <c t="str" s="89" r="M135">
        <f>AV135+BH135</f>
        <v>#NAME?</v>
      </c>
      <c t="str" s="89" r="N135">
        <f>AW135+BI135</f>
        <v>#NAME?</v>
      </c>
      <c s="90" r="O135"/>
      <c t="str" s="89" r="P135">
        <f>SUM(Q135:Z135)</f>
        <v>#NAME?</v>
      </c>
      <c t="str" s="89" r="Q135">
        <f>IF(E$8=0,0,ROUND(Q134-(E135-AB135),2))</f>
        <v>#NAME?</v>
      </c>
      <c t="str" s="89" r="R135">
        <f>IF(F$8=0,0,ROUND(R134-(F135-AC135),2))</f>
        <v>#NAME?</v>
      </c>
      <c t="str" s="89" r="S135">
        <f>IF(G$8=0,0,ROUND(S134-(G135-AD135),2))</f>
        <v>#NAME?</v>
      </c>
      <c t="str" s="89" r="T135">
        <f>IF(H$8=0,0,ROUND(T134-(H135-AE135),2))</f>
        <v>#NAME?</v>
      </c>
      <c t="str" s="89" r="U135">
        <f>IF(I$8=0,0,ROUND(U134-(I135-AF135),2))</f>
        <v>#NAME?</v>
      </c>
      <c t="str" s="89" r="V135">
        <f>IF(J$8=0,0,ROUND(V134-(J135-AG135),2))</f>
        <v> -  </v>
      </c>
      <c t="str" s="89" r="W135">
        <f>IF(K$8=0,0,ROUND(W134-(K135-AH135),2))</f>
        <v> -  </v>
      </c>
      <c t="str" s="89" r="X135">
        <f>IF(L$8=0,0,ROUND(X134-(L135-AI135),2))</f>
        <v> -  </v>
      </c>
      <c t="str" s="89" r="Y135">
        <f>IF(M$8=0,0,ROUND(Y134-(M135-AJ135),2))</f>
        <v> -  </v>
      </c>
      <c t="str" s="89" r="Z135">
        <f>IF(N$8=0,0,ROUND(Z134-(N135-AK135),2))</f>
        <v> -  </v>
      </c>
      <c s="92" r="AA135"/>
      <c t="str" s="89" r="AB135">
        <f>ROUND(Q134*E$9/12,2)</f>
        <v>#NAME?</v>
      </c>
      <c t="str" s="89" r="AC135">
        <f>ROUND(R134*F$9/12,2)</f>
        <v>#NAME?</v>
      </c>
      <c t="str" s="89" r="AD135">
        <f>ROUND(S134*G$9/12,2)</f>
        <v>#NAME?</v>
      </c>
      <c t="str" s="89" r="AE135">
        <f>ROUND(T134*H$9/12,2)</f>
        <v>#NAME?</v>
      </c>
      <c t="str" s="89" r="AF135">
        <f>ROUND(U134*I$9/12,2)</f>
        <v>#NAME?</v>
      </c>
      <c t="str" s="89" r="AG135">
        <f>ROUND(V134*J$9/12,2)</f>
        <v> -  </v>
      </c>
      <c t="str" s="89" r="AH135">
        <f>ROUND(W134*K$9/12,2)</f>
        <v> -  </v>
      </c>
      <c t="str" s="89" r="AI135">
        <f>ROUND(X134*L$9/12,2)</f>
        <v> -  </v>
      </c>
      <c t="str" s="89" r="AJ135">
        <f>ROUND(Y134*M$9/12,2)</f>
        <v> -  </v>
      </c>
      <c t="str" s="89" r="AK135">
        <f>ROUND(Z134*N$9/12,2)</f>
        <v> -  </v>
      </c>
      <c t="str" s="89" r="AL135">
        <f>SUM(AB135:AK135)</f>
        <v>#NAME?</v>
      </c>
      <c s="93" r="AM135"/>
      <c t="str" s="89" r="AN135">
        <f>IF(Q134&gt;0,IF((Q134+AB135)&lt;E$10,Q134+AB135,E$10),0)</f>
        <v>#NAME?</v>
      </c>
      <c t="str" s="89" r="AO135">
        <f>IF(R134&gt;0,IF((R134+AC135)&lt;F$10,R134+AC135,F$10),0)</f>
        <v>#NAME?</v>
      </c>
      <c t="str" s="89" r="AP135">
        <f>IF(S134&gt;0,IF((S134+AD135)&lt;G$10,S134+AD135,G$10),0)</f>
        <v>#NAME?</v>
      </c>
      <c t="str" s="89" r="AQ135">
        <f>IF(T134&gt;0,IF((T134+AE135)&lt;H$10,T134+AE135,H$10),0)</f>
        <v>#NAME?</v>
      </c>
      <c t="str" s="89" r="AR135">
        <f>IF(U134&gt;0,IF((U134+AF135)&lt;I$10,U134+AF135,I$10),0)</f>
        <v>#NAME?</v>
      </c>
      <c t="str" s="89" r="AS135">
        <f>IF(V134&gt;0,IF((V134+AG135)&lt;J$10,V134+AG135,J$10),0)</f>
        <v> -  </v>
      </c>
      <c t="str" s="89" r="AT135">
        <f>IF(W134&gt;0,IF((W134+AH135)&lt;K$10,W134+AH135,K$10),0)</f>
        <v> -  </v>
      </c>
      <c t="str" s="89" r="AU135">
        <f>IF(X134&gt;0,IF((X134+AI135)&lt;L$10,X134+AI135,L$10),0)</f>
        <v> -  </v>
      </c>
      <c t="str" s="89" r="AV135">
        <f>IF(Y134&gt;0,IF((Y134+AJ135)&lt;M$10,Y134+AJ135,M$10),0)</f>
        <v> -  </v>
      </c>
      <c t="str" s="89" r="AW135">
        <f>IF(Z134&gt;0,IF((Z134+AK135)&lt;N$10,Z134+AK135,N$10),0)</f>
        <v> -  </v>
      </c>
      <c t="str" s="89" r="AX135">
        <f>SUM(AN135:AW135)</f>
        <v>#NAME?</v>
      </c>
      <c s="89" r="AY135"/>
      <c t="str" s="91" r="AZ135">
        <f>IF(NOT(snowball),0,IF(Q134&lt;=0,0,IF(AN135+$C135&gt;Q134+AB135,Q134+AB135-AN135,$C135)))</f>
        <v>#NAME?</v>
      </c>
      <c t="str" s="89" r="BA135">
        <f>IF(NOT(snowball),0,IF(R134&lt;=0,0,IF($C135&lt;=SUM($AZ135:AZ135),0,IF(AO135+$C135-SUM($AZ135:AZ135)&gt;R134+AC135,R134+AC135-AO135,$C135-SUM($AZ135:AZ135)))))</f>
        <v>#NAME?</v>
      </c>
      <c t="str" s="89" r="BB135">
        <f>IF(NOT(snowball),0,IF(S134&lt;=0,0,IF($C135&lt;=SUM($AZ135:BA135),0,IF(AP135+$C135-SUM($AZ135:BA135)&gt;S134+AD135,S134+AD135-AP135,$C135-SUM($AZ135:BA135)))))</f>
        <v>#NAME?</v>
      </c>
      <c t="str" s="89" r="BC135">
        <f>IF(NOT(snowball),0,IF(T134&lt;=0,0,IF($C135&lt;=SUM($AZ135:BB135),0,IF(AQ135+$C135-SUM($AZ135:BB135)&gt;T134+AE135,T134+AE135-AQ135,$C135-SUM($AZ135:BB135)))))</f>
        <v>#NAME?</v>
      </c>
      <c t="str" s="89" r="BD135">
        <f>IF(NOT(snowball),0,IF(U134&lt;=0,0,IF($C135&lt;=SUM($AZ135:BC135),0,IF(AR135+$C135-SUM($AZ135:BC135)&gt;U134+AF135,U134+AF135-AR135,$C135-SUM($AZ135:BC135)))))</f>
        <v>#NAME?</v>
      </c>
      <c t="str" s="89" r="BE135">
        <f>IF(NOT(snowball),0,IF(V134&lt;=0,0,IF($C135&lt;=SUM($AZ135:BD135),0,IF(AS135+$C135-SUM($AZ135:BD135)&gt;V134+AG135,V134+AG135-AS135,$C135-SUM($AZ135:BD135)))))</f>
        <v>#NAME?</v>
      </c>
      <c t="str" s="89" r="BF135">
        <f>IF(NOT(snowball),0,IF(W134&lt;=0,0,IF($C135&lt;=SUM($AZ135:BE135),0,IF(AT135+$C135-SUM($AZ135:BE135)&gt;W134+AH135,W134+AH135-AT135,$C135-SUM($AZ135:BE135)))))</f>
        <v>#NAME?</v>
      </c>
      <c t="str" s="89" r="BG135">
        <f>IF(NOT(snowball),0,IF(X134&lt;=0,0,IF($C135&lt;=SUM($AZ135:BF135),0,IF(AU135+$C135-SUM($AZ135:BF135)&gt;X134+AI135,X134+AI135-AU135,$C135-SUM($AZ135:BF135)))))</f>
        <v>#NAME?</v>
      </c>
      <c t="str" s="89" r="BH135">
        <f>IF(NOT(snowball),0,IF(Y134&lt;=0,0,IF($C135&lt;=SUM($AZ135:BG135),0,IF(AV135+$C135-SUM($AZ135:BG135)&gt;Y134+AJ135,Y134+AJ135-AV135,$C135-SUM($AZ135:BG135)))))</f>
        <v>#NAME?</v>
      </c>
      <c t="str" s="89" r="BI135">
        <f>IF(NOT(snowball),0,IF(Z134&lt;=0,0,IF($C135&lt;=SUM($AZ135:BH135),0,IF(AW135+$C135-SUM($AZ135:BH135)&gt;Z134+AK135,Z134+AK135-AW135,$C135-SUM($AZ135:BH135)))))</f>
        <v>#NAME?</v>
      </c>
    </row>
    <row customHeight="1" r="136" ht="10.5">
      <c t="str" s="85" r="A136">
        <f>IF(SUM(Q135:Z135)&lt;=0,"",A135+1)</f>
        <v>#NAME?</v>
      </c>
      <c t="str" s="86" r="B136">
        <f>IF(A136="",NA(),DATE(YEAR(B135),MONTH(B135)+1,1))</f>
        <v>#NAME?</v>
      </c>
      <c t="str" s="87" r="C136">
        <f>IF(A136="","",IF(snowball,IF(($E$5-AX136)&lt;0,0,$E$5-AX136),"n/a")+D136)</f>
        <v>#NAME?</v>
      </c>
      <c s="88" r="D136"/>
      <c t="str" s="89" r="E136">
        <f>AN136+AZ136</f>
        <v>#NAME?</v>
      </c>
      <c t="str" s="89" r="F136">
        <f>AO136+BA136</f>
        <v>#NAME?</v>
      </c>
      <c t="str" s="89" r="G136">
        <f>AP136+BB136</f>
        <v>#NAME?</v>
      </c>
      <c t="str" s="89" r="H136">
        <f>AQ136+BC136</f>
        <v>#NAME?</v>
      </c>
      <c t="str" s="89" r="I136">
        <f>AR136+BD136</f>
        <v>#NAME?</v>
      </c>
      <c t="str" s="89" r="J136">
        <f>AS136+BE136</f>
        <v>#NAME?</v>
      </c>
      <c t="str" s="89" r="K136">
        <f>AT136+BF136</f>
        <v>#NAME?</v>
      </c>
      <c t="str" s="89" r="L136">
        <f>AU136+BG136</f>
        <v>#NAME?</v>
      </c>
      <c t="str" s="89" r="M136">
        <f>AV136+BH136</f>
        <v>#NAME?</v>
      </c>
      <c t="str" s="89" r="N136">
        <f>AW136+BI136</f>
        <v>#NAME?</v>
      </c>
      <c s="90" r="O136"/>
      <c t="str" s="89" r="P136">
        <f>SUM(Q136:Z136)</f>
        <v>#NAME?</v>
      </c>
      <c t="str" s="89" r="Q136">
        <f>IF(E$8=0,0,ROUND(Q135-(E136-AB136),2))</f>
        <v>#NAME?</v>
      </c>
      <c t="str" s="89" r="R136">
        <f>IF(F$8=0,0,ROUND(R135-(F136-AC136),2))</f>
        <v>#NAME?</v>
      </c>
      <c t="str" s="89" r="S136">
        <f>IF(G$8=0,0,ROUND(S135-(G136-AD136),2))</f>
        <v>#NAME?</v>
      </c>
      <c t="str" s="89" r="T136">
        <f>IF(H$8=0,0,ROUND(T135-(H136-AE136),2))</f>
        <v>#NAME?</v>
      </c>
      <c t="str" s="89" r="U136">
        <f>IF(I$8=0,0,ROUND(U135-(I136-AF136),2))</f>
        <v>#NAME?</v>
      </c>
      <c t="str" s="89" r="V136">
        <f>IF(J$8=0,0,ROUND(V135-(J136-AG136),2))</f>
        <v> -  </v>
      </c>
      <c t="str" s="89" r="W136">
        <f>IF(K$8=0,0,ROUND(W135-(K136-AH136),2))</f>
        <v> -  </v>
      </c>
      <c t="str" s="89" r="X136">
        <f>IF(L$8=0,0,ROUND(X135-(L136-AI136),2))</f>
        <v> -  </v>
      </c>
      <c t="str" s="89" r="Y136">
        <f>IF(M$8=0,0,ROUND(Y135-(M136-AJ136),2))</f>
        <v> -  </v>
      </c>
      <c t="str" s="89" r="Z136">
        <f>IF(N$8=0,0,ROUND(Z135-(N136-AK136),2))</f>
        <v> -  </v>
      </c>
      <c s="92" r="AA136"/>
      <c t="str" s="89" r="AB136">
        <f>ROUND(Q135*E$9/12,2)</f>
        <v>#NAME?</v>
      </c>
      <c t="str" s="89" r="AC136">
        <f>ROUND(R135*F$9/12,2)</f>
        <v>#NAME?</v>
      </c>
      <c t="str" s="89" r="AD136">
        <f>ROUND(S135*G$9/12,2)</f>
        <v>#NAME?</v>
      </c>
      <c t="str" s="89" r="AE136">
        <f>ROUND(T135*H$9/12,2)</f>
        <v>#NAME?</v>
      </c>
      <c t="str" s="89" r="AF136">
        <f>ROUND(U135*I$9/12,2)</f>
        <v>#NAME?</v>
      </c>
      <c t="str" s="89" r="AG136">
        <f>ROUND(V135*J$9/12,2)</f>
        <v> -  </v>
      </c>
      <c t="str" s="89" r="AH136">
        <f>ROUND(W135*K$9/12,2)</f>
        <v> -  </v>
      </c>
      <c t="str" s="89" r="AI136">
        <f>ROUND(X135*L$9/12,2)</f>
        <v> -  </v>
      </c>
      <c t="str" s="89" r="AJ136">
        <f>ROUND(Y135*M$9/12,2)</f>
        <v> -  </v>
      </c>
      <c t="str" s="89" r="AK136">
        <f>ROUND(Z135*N$9/12,2)</f>
        <v> -  </v>
      </c>
      <c t="str" s="89" r="AL136">
        <f>SUM(AB136:AK136)</f>
        <v>#NAME?</v>
      </c>
      <c s="93" r="AM136"/>
      <c t="str" s="89" r="AN136">
        <f>IF(Q135&gt;0,IF((Q135+AB136)&lt;E$10,Q135+AB136,E$10),0)</f>
        <v>#NAME?</v>
      </c>
      <c t="str" s="89" r="AO136">
        <f>IF(R135&gt;0,IF((R135+AC136)&lt;F$10,R135+AC136,F$10),0)</f>
        <v>#NAME?</v>
      </c>
      <c t="str" s="89" r="AP136">
        <f>IF(S135&gt;0,IF((S135+AD136)&lt;G$10,S135+AD136,G$10),0)</f>
        <v>#NAME?</v>
      </c>
      <c t="str" s="89" r="AQ136">
        <f>IF(T135&gt;0,IF((T135+AE136)&lt;H$10,T135+AE136,H$10),0)</f>
        <v>#NAME?</v>
      </c>
      <c t="str" s="89" r="AR136">
        <f>IF(U135&gt;0,IF((U135+AF136)&lt;I$10,U135+AF136,I$10),0)</f>
        <v>#NAME?</v>
      </c>
      <c t="str" s="89" r="AS136">
        <f>IF(V135&gt;0,IF((V135+AG136)&lt;J$10,V135+AG136,J$10),0)</f>
        <v> -  </v>
      </c>
      <c t="str" s="89" r="AT136">
        <f>IF(W135&gt;0,IF((W135+AH136)&lt;K$10,W135+AH136,K$10),0)</f>
        <v> -  </v>
      </c>
      <c t="str" s="89" r="AU136">
        <f>IF(X135&gt;0,IF((X135+AI136)&lt;L$10,X135+AI136,L$10),0)</f>
        <v> -  </v>
      </c>
      <c t="str" s="89" r="AV136">
        <f>IF(Y135&gt;0,IF((Y135+AJ136)&lt;M$10,Y135+AJ136,M$10),0)</f>
        <v> -  </v>
      </c>
      <c t="str" s="89" r="AW136">
        <f>IF(Z135&gt;0,IF((Z135+AK136)&lt;N$10,Z135+AK136,N$10),0)</f>
        <v> -  </v>
      </c>
      <c t="str" s="89" r="AX136">
        <f>SUM(AN136:AW136)</f>
        <v>#NAME?</v>
      </c>
      <c s="89" r="AY136"/>
      <c t="str" s="91" r="AZ136">
        <f>IF(NOT(snowball),0,IF(Q135&lt;=0,0,IF(AN136+$C136&gt;Q135+AB136,Q135+AB136-AN136,$C136)))</f>
        <v>#NAME?</v>
      </c>
      <c t="str" s="89" r="BA136">
        <f>IF(NOT(snowball),0,IF(R135&lt;=0,0,IF($C136&lt;=SUM($AZ136:AZ136),0,IF(AO136+$C136-SUM($AZ136:AZ136)&gt;R135+AC136,R135+AC136-AO136,$C136-SUM($AZ136:AZ136)))))</f>
        <v>#NAME?</v>
      </c>
      <c t="str" s="89" r="BB136">
        <f>IF(NOT(snowball),0,IF(S135&lt;=0,0,IF($C136&lt;=SUM($AZ136:BA136),0,IF(AP136+$C136-SUM($AZ136:BA136)&gt;S135+AD136,S135+AD136-AP136,$C136-SUM($AZ136:BA136)))))</f>
        <v>#NAME?</v>
      </c>
      <c t="str" s="89" r="BC136">
        <f>IF(NOT(snowball),0,IF(T135&lt;=0,0,IF($C136&lt;=SUM($AZ136:BB136),0,IF(AQ136+$C136-SUM($AZ136:BB136)&gt;T135+AE136,T135+AE136-AQ136,$C136-SUM($AZ136:BB136)))))</f>
        <v>#NAME?</v>
      </c>
      <c t="str" s="89" r="BD136">
        <f>IF(NOT(snowball),0,IF(U135&lt;=0,0,IF($C136&lt;=SUM($AZ136:BC136),0,IF(AR136+$C136-SUM($AZ136:BC136)&gt;U135+AF136,U135+AF136-AR136,$C136-SUM($AZ136:BC136)))))</f>
        <v>#NAME?</v>
      </c>
      <c t="str" s="89" r="BE136">
        <f>IF(NOT(snowball),0,IF(V135&lt;=0,0,IF($C136&lt;=SUM($AZ136:BD136),0,IF(AS136+$C136-SUM($AZ136:BD136)&gt;V135+AG136,V135+AG136-AS136,$C136-SUM($AZ136:BD136)))))</f>
        <v>#NAME?</v>
      </c>
      <c t="str" s="89" r="BF136">
        <f>IF(NOT(snowball),0,IF(W135&lt;=0,0,IF($C136&lt;=SUM($AZ136:BE136),0,IF(AT136+$C136-SUM($AZ136:BE136)&gt;W135+AH136,W135+AH136-AT136,$C136-SUM($AZ136:BE136)))))</f>
        <v>#NAME?</v>
      </c>
      <c t="str" s="89" r="BG136">
        <f>IF(NOT(snowball),0,IF(X135&lt;=0,0,IF($C136&lt;=SUM($AZ136:BF136),0,IF(AU136+$C136-SUM($AZ136:BF136)&gt;X135+AI136,X135+AI136-AU136,$C136-SUM($AZ136:BF136)))))</f>
        <v>#NAME?</v>
      </c>
      <c t="str" s="89" r="BH136">
        <f>IF(NOT(snowball),0,IF(Y135&lt;=0,0,IF($C136&lt;=SUM($AZ136:BG136),0,IF(AV136+$C136-SUM($AZ136:BG136)&gt;Y135+AJ136,Y135+AJ136-AV136,$C136-SUM($AZ136:BG136)))))</f>
        <v>#NAME?</v>
      </c>
      <c t="str" s="89" r="BI136">
        <f>IF(NOT(snowball),0,IF(Z135&lt;=0,0,IF($C136&lt;=SUM($AZ136:BH136),0,IF(AW136+$C136-SUM($AZ136:BH136)&gt;Z135+AK136,Z135+AK136-AW136,$C136-SUM($AZ136:BH136)))))</f>
        <v>#NAME?</v>
      </c>
    </row>
    <row customHeight="1" r="137" ht="10.5">
      <c t="str" s="85" r="A137">
        <f>IF(SUM(Q136:Z136)&lt;=0,"",A136+1)</f>
        <v>#NAME?</v>
      </c>
      <c t="str" s="86" r="B137">
        <f>IF(A137="",NA(),DATE(YEAR(B136),MONTH(B136)+1,1))</f>
        <v>#NAME?</v>
      </c>
      <c t="str" s="87" r="C137">
        <f>IF(A137="","",IF(snowball,IF(($E$5-AX137)&lt;0,0,$E$5-AX137),"n/a")+D137)</f>
        <v>#NAME?</v>
      </c>
      <c s="88" r="D137"/>
      <c t="str" s="89" r="E137">
        <f>AN137+AZ137</f>
        <v>#NAME?</v>
      </c>
      <c t="str" s="89" r="F137">
        <f>AO137+BA137</f>
        <v>#NAME?</v>
      </c>
      <c t="str" s="89" r="G137">
        <f>AP137+BB137</f>
        <v>#NAME?</v>
      </c>
      <c t="str" s="89" r="H137">
        <f>AQ137+BC137</f>
        <v>#NAME?</v>
      </c>
      <c t="str" s="89" r="I137">
        <f>AR137+BD137</f>
        <v>#NAME?</v>
      </c>
      <c t="str" s="89" r="J137">
        <f>AS137+BE137</f>
        <v>#NAME?</v>
      </c>
      <c t="str" s="89" r="K137">
        <f>AT137+BF137</f>
        <v>#NAME?</v>
      </c>
      <c t="str" s="89" r="L137">
        <f>AU137+BG137</f>
        <v>#NAME?</v>
      </c>
      <c t="str" s="89" r="M137">
        <f>AV137+BH137</f>
        <v>#NAME?</v>
      </c>
      <c t="str" s="89" r="N137">
        <f>AW137+BI137</f>
        <v>#NAME?</v>
      </c>
      <c s="90" r="O137"/>
      <c t="str" s="89" r="P137">
        <f>SUM(Q137:Z137)</f>
        <v>#NAME?</v>
      </c>
      <c t="str" s="89" r="Q137">
        <f>IF(E$8=0,0,ROUND(Q136-(E137-AB137),2))</f>
        <v>#NAME?</v>
      </c>
      <c t="str" s="89" r="R137">
        <f>IF(F$8=0,0,ROUND(R136-(F137-AC137),2))</f>
        <v>#NAME?</v>
      </c>
      <c t="str" s="89" r="S137">
        <f>IF(G$8=0,0,ROUND(S136-(G137-AD137),2))</f>
        <v>#NAME?</v>
      </c>
      <c t="str" s="89" r="T137">
        <f>IF(H$8=0,0,ROUND(T136-(H137-AE137),2))</f>
        <v>#NAME?</v>
      </c>
      <c t="str" s="89" r="U137">
        <f>IF(I$8=0,0,ROUND(U136-(I137-AF137),2))</f>
        <v>#NAME?</v>
      </c>
      <c t="str" s="89" r="V137">
        <f>IF(J$8=0,0,ROUND(V136-(J137-AG137),2))</f>
        <v> -  </v>
      </c>
      <c t="str" s="89" r="W137">
        <f>IF(K$8=0,0,ROUND(W136-(K137-AH137),2))</f>
        <v> -  </v>
      </c>
      <c t="str" s="89" r="X137">
        <f>IF(L$8=0,0,ROUND(X136-(L137-AI137),2))</f>
        <v> -  </v>
      </c>
      <c t="str" s="89" r="Y137">
        <f>IF(M$8=0,0,ROUND(Y136-(M137-AJ137),2))</f>
        <v> -  </v>
      </c>
      <c t="str" s="89" r="Z137">
        <f>IF(N$8=0,0,ROUND(Z136-(N137-AK137),2))</f>
        <v> -  </v>
      </c>
      <c s="92" r="AA137"/>
      <c t="str" s="89" r="AB137">
        <f>ROUND(Q136*E$9/12,2)</f>
        <v>#NAME?</v>
      </c>
      <c t="str" s="89" r="AC137">
        <f>ROUND(R136*F$9/12,2)</f>
        <v>#NAME?</v>
      </c>
      <c t="str" s="89" r="AD137">
        <f>ROUND(S136*G$9/12,2)</f>
        <v>#NAME?</v>
      </c>
      <c t="str" s="89" r="AE137">
        <f>ROUND(T136*H$9/12,2)</f>
        <v>#NAME?</v>
      </c>
      <c t="str" s="89" r="AF137">
        <f>ROUND(U136*I$9/12,2)</f>
        <v>#NAME?</v>
      </c>
      <c t="str" s="89" r="AG137">
        <f>ROUND(V136*J$9/12,2)</f>
        <v> -  </v>
      </c>
      <c t="str" s="89" r="AH137">
        <f>ROUND(W136*K$9/12,2)</f>
        <v> -  </v>
      </c>
      <c t="str" s="89" r="AI137">
        <f>ROUND(X136*L$9/12,2)</f>
        <v> -  </v>
      </c>
      <c t="str" s="89" r="AJ137">
        <f>ROUND(Y136*M$9/12,2)</f>
        <v> -  </v>
      </c>
      <c t="str" s="89" r="AK137">
        <f>ROUND(Z136*N$9/12,2)</f>
        <v> -  </v>
      </c>
      <c t="str" s="89" r="AL137">
        <f>SUM(AB137:AK137)</f>
        <v>#NAME?</v>
      </c>
      <c s="93" r="AM137"/>
      <c t="str" s="89" r="AN137">
        <f>IF(Q136&gt;0,IF((Q136+AB137)&lt;E$10,Q136+AB137,E$10),0)</f>
        <v>#NAME?</v>
      </c>
      <c t="str" s="89" r="AO137">
        <f>IF(R136&gt;0,IF((R136+AC137)&lt;F$10,R136+AC137,F$10),0)</f>
        <v>#NAME?</v>
      </c>
      <c t="str" s="89" r="AP137">
        <f>IF(S136&gt;0,IF((S136+AD137)&lt;G$10,S136+AD137,G$10),0)</f>
        <v>#NAME?</v>
      </c>
      <c t="str" s="89" r="AQ137">
        <f>IF(T136&gt;0,IF((T136+AE137)&lt;H$10,T136+AE137,H$10),0)</f>
        <v>#NAME?</v>
      </c>
      <c t="str" s="89" r="AR137">
        <f>IF(U136&gt;0,IF((U136+AF137)&lt;I$10,U136+AF137,I$10),0)</f>
        <v>#NAME?</v>
      </c>
      <c t="str" s="89" r="AS137">
        <f>IF(V136&gt;0,IF((V136+AG137)&lt;J$10,V136+AG137,J$10),0)</f>
        <v> -  </v>
      </c>
      <c t="str" s="89" r="AT137">
        <f>IF(W136&gt;0,IF((W136+AH137)&lt;K$10,W136+AH137,K$10),0)</f>
        <v> -  </v>
      </c>
      <c t="str" s="89" r="AU137">
        <f>IF(X136&gt;0,IF((X136+AI137)&lt;L$10,X136+AI137,L$10),0)</f>
        <v> -  </v>
      </c>
      <c t="str" s="89" r="AV137">
        <f>IF(Y136&gt;0,IF((Y136+AJ137)&lt;M$10,Y136+AJ137,M$10),0)</f>
        <v> -  </v>
      </c>
      <c t="str" s="89" r="AW137">
        <f>IF(Z136&gt;0,IF((Z136+AK137)&lt;N$10,Z136+AK137,N$10),0)</f>
        <v> -  </v>
      </c>
      <c t="str" s="89" r="AX137">
        <f>SUM(AN137:AW137)</f>
        <v>#NAME?</v>
      </c>
      <c s="89" r="AY137"/>
      <c t="str" s="91" r="AZ137">
        <f>IF(NOT(snowball),0,IF(Q136&lt;=0,0,IF(AN137+$C137&gt;Q136+AB137,Q136+AB137-AN137,$C137)))</f>
        <v>#NAME?</v>
      </c>
      <c t="str" s="89" r="BA137">
        <f>IF(NOT(snowball),0,IF(R136&lt;=0,0,IF($C137&lt;=SUM($AZ137:AZ137),0,IF(AO137+$C137-SUM($AZ137:AZ137)&gt;R136+AC137,R136+AC137-AO137,$C137-SUM($AZ137:AZ137)))))</f>
        <v>#NAME?</v>
      </c>
      <c t="str" s="89" r="BB137">
        <f>IF(NOT(snowball),0,IF(S136&lt;=0,0,IF($C137&lt;=SUM($AZ137:BA137),0,IF(AP137+$C137-SUM($AZ137:BA137)&gt;S136+AD137,S136+AD137-AP137,$C137-SUM($AZ137:BA137)))))</f>
        <v>#NAME?</v>
      </c>
      <c t="str" s="89" r="BC137">
        <f>IF(NOT(snowball),0,IF(T136&lt;=0,0,IF($C137&lt;=SUM($AZ137:BB137),0,IF(AQ137+$C137-SUM($AZ137:BB137)&gt;T136+AE137,T136+AE137-AQ137,$C137-SUM($AZ137:BB137)))))</f>
        <v>#NAME?</v>
      </c>
      <c t="str" s="89" r="BD137">
        <f>IF(NOT(snowball),0,IF(U136&lt;=0,0,IF($C137&lt;=SUM($AZ137:BC137),0,IF(AR137+$C137-SUM($AZ137:BC137)&gt;U136+AF137,U136+AF137-AR137,$C137-SUM($AZ137:BC137)))))</f>
        <v>#NAME?</v>
      </c>
      <c t="str" s="89" r="BE137">
        <f>IF(NOT(snowball),0,IF(V136&lt;=0,0,IF($C137&lt;=SUM($AZ137:BD137),0,IF(AS137+$C137-SUM($AZ137:BD137)&gt;V136+AG137,V136+AG137-AS137,$C137-SUM($AZ137:BD137)))))</f>
        <v>#NAME?</v>
      </c>
      <c t="str" s="89" r="BF137">
        <f>IF(NOT(snowball),0,IF(W136&lt;=0,0,IF($C137&lt;=SUM($AZ137:BE137),0,IF(AT137+$C137-SUM($AZ137:BE137)&gt;W136+AH137,W136+AH137-AT137,$C137-SUM($AZ137:BE137)))))</f>
        <v>#NAME?</v>
      </c>
      <c t="str" s="89" r="BG137">
        <f>IF(NOT(snowball),0,IF(X136&lt;=0,0,IF($C137&lt;=SUM($AZ137:BF137),0,IF(AU137+$C137-SUM($AZ137:BF137)&gt;X136+AI137,X136+AI137-AU137,$C137-SUM($AZ137:BF137)))))</f>
        <v>#NAME?</v>
      </c>
      <c t="str" s="89" r="BH137">
        <f>IF(NOT(snowball),0,IF(Y136&lt;=0,0,IF($C137&lt;=SUM($AZ137:BG137),0,IF(AV137+$C137-SUM($AZ137:BG137)&gt;Y136+AJ137,Y136+AJ137-AV137,$C137-SUM($AZ137:BG137)))))</f>
        <v>#NAME?</v>
      </c>
      <c t="str" s="89" r="BI137">
        <f>IF(NOT(snowball),0,IF(Z136&lt;=0,0,IF($C137&lt;=SUM($AZ137:BH137),0,IF(AW137+$C137-SUM($AZ137:BH137)&gt;Z136+AK137,Z136+AK137-AW137,$C137-SUM($AZ137:BH137)))))</f>
        <v>#NAME?</v>
      </c>
    </row>
    <row customHeight="1" r="138" ht="10.5">
      <c t="str" s="85" r="A138">
        <f>IF(SUM(Q137:Z137)&lt;=0,"",A137+1)</f>
        <v>#NAME?</v>
      </c>
      <c t="str" s="86" r="B138">
        <f>IF(A138="",NA(),DATE(YEAR(B137),MONTH(B137)+1,1))</f>
        <v>#NAME?</v>
      </c>
      <c t="str" s="87" r="C138">
        <f>IF(A138="","",IF(snowball,IF(($E$5-AX138)&lt;0,0,$E$5-AX138),"n/a")+D138)</f>
        <v>#NAME?</v>
      </c>
      <c s="88" r="D138"/>
      <c t="str" s="89" r="E138">
        <f>AN138+AZ138</f>
        <v>#NAME?</v>
      </c>
      <c t="str" s="89" r="F138">
        <f>AO138+BA138</f>
        <v>#NAME?</v>
      </c>
      <c t="str" s="89" r="G138">
        <f>AP138+BB138</f>
        <v>#NAME?</v>
      </c>
      <c t="str" s="89" r="H138">
        <f>AQ138+BC138</f>
        <v>#NAME?</v>
      </c>
      <c t="str" s="89" r="I138">
        <f>AR138+BD138</f>
        <v>#NAME?</v>
      </c>
      <c t="str" s="89" r="J138">
        <f>AS138+BE138</f>
        <v>#NAME?</v>
      </c>
      <c t="str" s="89" r="K138">
        <f>AT138+BF138</f>
        <v>#NAME?</v>
      </c>
      <c t="str" s="89" r="L138">
        <f>AU138+BG138</f>
        <v>#NAME?</v>
      </c>
      <c t="str" s="89" r="M138">
        <f>AV138+BH138</f>
        <v>#NAME?</v>
      </c>
      <c t="str" s="89" r="N138">
        <f>AW138+BI138</f>
        <v>#NAME?</v>
      </c>
      <c s="90" r="O138"/>
      <c t="str" s="89" r="P138">
        <f>SUM(Q138:Z138)</f>
        <v>#NAME?</v>
      </c>
      <c t="str" s="89" r="Q138">
        <f>IF(E$8=0,0,ROUND(Q137-(E138-AB138),2))</f>
        <v>#NAME?</v>
      </c>
      <c t="str" s="89" r="R138">
        <f>IF(F$8=0,0,ROUND(R137-(F138-AC138),2))</f>
        <v>#NAME?</v>
      </c>
      <c t="str" s="89" r="S138">
        <f>IF(G$8=0,0,ROUND(S137-(G138-AD138),2))</f>
        <v>#NAME?</v>
      </c>
      <c t="str" s="89" r="T138">
        <f>IF(H$8=0,0,ROUND(T137-(H138-AE138),2))</f>
        <v>#NAME?</v>
      </c>
      <c t="str" s="89" r="U138">
        <f>IF(I$8=0,0,ROUND(U137-(I138-AF138),2))</f>
        <v>#NAME?</v>
      </c>
      <c t="str" s="89" r="V138">
        <f>IF(J$8=0,0,ROUND(V137-(J138-AG138),2))</f>
        <v> -  </v>
      </c>
      <c t="str" s="89" r="W138">
        <f>IF(K$8=0,0,ROUND(W137-(K138-AH138),2))</f>
        <v> -  </v>
      </c>
      <c t="str" s="89" r="X138">
        <f>IF(L$8=0,0,ROUND(X137-(L138-AI138),2))</f>
        <v> -  </v>
      </c>
      <c t="str" s="89" r="Y138">
        <f>IF(M$8=0,0,ROUND(Y137-(M138-AJ138),2))</f>
        <v> -  </v>
      </c>
      <c t="str" s="89" r="Z138">
        <f>IF(N$8=0,0,ROUND(Z137-(N138-AK138),2))</f>
        <v> -  </v>
      </c>
      <c s="92" r="AA138"/>
      <c t="str" s="89" r="AB138">
        <f>ROUND(Q137*E$9/12,2)</f>
        <v>#NAME?</v>
      </c>
      <c t="str" s="89" r="AC138">
        <f>ROUND(R137*F$9/12,2)</f>
        <v>#NAME?</v>
      </c>
      <c t="str" s="89" r="AD138">
        <f>ROUND(S137*G$9/12,2)</f>
        <v>#NAME?</v>
      </c>
      <c t="str" s="89" r="AE138">
        <f>ROUND(T137*H$9/12,2)</f>
        <v>#NAME?</v>
      </c>
      <c t="str" s="89" r="AF138">
        <f>ROUND(U137*I$9/12,2)</f>
        <v>#NAME?</v>
      </c>
      <c t="str" s="89" r="AG138">
        <f>ROUND(V137*J$9/12,2)</f>
        <v> -  </v>
      </c>
      <c t="str" s="89" r="AH138">
        <f>ROUND(W137*K$9/12,2)</f>
        <v> -  </v>
      </c>
      <c t="str" s="89" r="AI138">
        <f>ROUND(X137*L$9/12,2)</f>
        <v> -  </v>
      </c>
      <c t="str" s="89" r="AJ138">
        <f>ROUND(Y137*M$9/12,2)</f>
        <v> -  </v>
      </c>
      <c t="str" s="89" r="AK138">
        <f>ROUND(Z137*N$9/12,2)</f>
        <v> -  </v>
      </c>
      <c t="str" s="89" r="AL138">
        <f>SUM(AB138:AK138)</f>
        <v>#NAME?</v>
      </c>
      <c s="93" r="AM138"/>
      <c t="str" s="89" r="AN138">
        <f>IF(Q137&gt;0,IF((Q137+AB138)&lt;E$10,Q137+AB138,E$10),0)</f>
        <v>#NAME?</v>
      </c>
      <c t="str" s="89" r="AO138">
        <f>IF(R137&gt;0,IF((R137+AC138)&lt;F$10,R137+AC138,F$10),0)</f>
        <v>#NAME?</v>
      </c>
      <c t="str" s="89" r="AP138">
        <f>IF(S137&gt;0,IF((S137+AD138)&lt;G$10,S137+AD138,G$10),0)</f>
        <v>#NAME?</v>
      </c>
      <c t="str" s="89" r="AQ138">
        <f>IF(T137&gt;0,IF((T137+AE138)&lt;H$10,T137+AE138,H$10),0)</f>
        <v>#NAME?</v>
      </c>
      <c t="str" s="89" r="AR138">
        <f>IF(U137&gt;0,IF((U137+AF138)&lt;I$10,U137+AF138,I$10),0)</f>
        <v>#NAME?</v>
      </c>
      <c t="str" s="89" r="AS138">
        <f>IF(V137&gt;0,IF((V137+AG138)&lt;J$10,V137+AG138,J$10),0)</f>
        <v> -  </v>
      </c>
      <c t="str" s="89" r="AT138">
        <f>IF(W137&gt;0,IF((W137+AH138)&lt;K$10,W137+AH138,K$10),0)</f>
        <v> -  </v>
      </c>
      <c t="str" s="89" r="AU138">
        <f>IF(X137&gt;0,IF((X137+AI138)&lt;L$10,X137+AI138,L$10),0)</f>
        <v> -  </v>
      </c>
      <c t="str" s="89" r="AV138">
        <f>IF(Y137&gt;0,IF((Y137+AJ138)&lt;M$10,Y137+AJ138,M$10),0)</f>
        <v> -  </v>
      </c>
      <c t="str" s="89" r="AW138">
        <f>IF(Z137&gt;0,IF((Z137+AK138)&lt;N$10,Z137+AK138,N$10),0)</f>
        <v> -  </v>
      </c>
      <c t="str" s="89" r="AX138">
        <f>SUM(AN138:AW138)</f>
        <v>#NAME?</v>
      </c>
      <c s="89" r="AY138"/>
      <c t="str" s="91" r="AZ138">
        <f>IF(NOT(snowball),0,IF(Q137&lt;=0,0,IF(AN138+$C138&gt;Q137+AB138,Q137+AB138-AN138,$C138)))</f>
        <v>#NAME?</v>
      </c>
      <c t="str" s="89" r="BA138">
        <f>IF(NOT(snowball),0,IF(R137&lt;=0,0,IF($C138&lt;=SUM($AZ138:AZ138),0,IF(AO138+$C138-SUM($AZ138:AZ138)&gt;R137+AC138,R137+AC138-AO138,$C138-SUM($AZ138:AZ138)))))</f>
        <v>#NAME?</v>
      </c>
      <c t="str" s="89" r="BB138">
        <f>IF(NOT(snowball),0,IF(S137&lt;=0,0,IF($C138&lt;=SUM($AZ138:BA138),0,IF(AP138+$C138-SUM($AZ138:BA138)&gt;S137+AD138,S137+AD138-AP138,$C138-SUM($AZ138:BA138)))))</f>
        <v>#NAME?</v>
      </c>
      <c t="str" s="89" r="BC138">
        <f>IF(NOT(snowball),0,IF(T137&lt;=0,0,IF($C138&lt;=SUM($AZ138:BB138),0,IF(AQ138+$C138-SUM($AZ138:BB138)&gt;T137+AE138,T137+AE138-AQ138,$C138-SUM($AZ138:BB138)))))</f>
        <v>#NAME?</v>
      </c>
      <c t="str" s="89" r="BD138">
        <f>IF(NOT(snowball),0,IF(U137&lt;=0,0,IF($C138&lt;=SUM($AZ138:BC138),0,IF(AR138+$C138-SUM($AZ138:BC138)&gt;U137+AF138,U137+AF138-AR138,$C138-SUM($AZ138:BC138)))))</f>
        <v>#NAME?</v>
      </c>
      <c t="str" s="89" r="BE138">
        <f>IF(NOT(snowball),0,IF(V137&lt;=0,0,IF($C138&lt;=SUM($AZ138:BD138),0,IF(AS138+$C138-SUM($AZ138:BD138)&gt;V137+AG138,V137+AG138-AS138,$C138-SUM($AZ138:BD138)))))</f>
        <v>#NAME?</v>
      </c>
      <c t="str" s="89" r="BF138">
        <f>IF(NOT(snowball),0,IF(W137&lt;=0,0,IF($C138&lt;=SUM($AZ138:BE138),0,IF(AT138+$C138-SUM($AZ138:BE138)&gt;W137+AH138,W137+AH138-AT138,$C138-SUM($AZ138:BE138)))))</f>
        <v>#NAME?</v>
      </c>
      <c t="str" s="89" r="BG138">
        <f>IF(NOT(snowball),0,IF(X137&lt;=0,0,IF($C138&lt;=SUM($AZ138:BF138),0,IF(AU138+$C138-SUM($AZ138:BF138)&gt;X137+AI138,X137+AI138-AU138,$C138-SUM($AZ138:BF138)))))</f>
        <v>#NAME?</v>
      </c>
      <c t="str" s="89" r="BH138">
        <f>IF(NOT(snowball),0,IF(Y137&lt;=0,0,IF($C138&lt;=SUM($AZ138:BG138),0,IF(AV138+$C138-SUM($AZ138:BG138)&gt;Y137+AJ138,Y137+AJ138-AV138,$C138-SUM($AZ138:BG138)))))</f>
        <v>#NAME?</v>
      </c>
      <c t="str" s="89" r="BI138">
        <f>IF(NOT(snowball),0,IF(Z137&lt;=0,0,IF($C138&lt;=SUM($AZ138:BH138),0,IF(AW138+$C138-SUM($AZ138:BH138)&gt;Z137+AK138,Z137+AK138-AW138,$C138-SUM($AZ138:BH138)))))</f>
        <v>#NAME?</v>
      </c>
    </row>
    <row customHeight="1" r="139" ht="10.5">
      <c t="str" s="85" r="A139">
        <f>IF(SUM(Q138:Z138)&lt;=0,"",A138+1)</f>
        <v>#NAME?</v>
      </c>
      <c t="str" s="86" r="B139">
        <f>IF(A139="",NA(),DATE(YEAR(B138),MONTH(B138)+1,1))</f>
        <v>#NAME?</v>
      </c>
      <c t="str" s="87" r="C139">
        <f>IF(A139="","",IF(snowball,IF(($E$5-AX139)&lt;0,0,$E$5-AX139),"n/a")+D139)</f>
        <v>#NAME?</v>
      </c>
      <c s="88" r="D139"/>
      <c t="str" s="89" r="E139">
        <f>AN139+AZ139</f>
        <v>#NAME?</v>
      </c>
      <c t="str" s="89" r="F139">
        <f>AO139+BA139</f>
        <v>#NAME?</v>
      </c>
      <c t="str" s="89" r="G139">
        <f>AP139+BB139</f>
        <v>#NAME?</v>
      </c>
      <c t="str" s="89" r="H139">
        <f>AQ139+BC139</f>
        <v>#NAME?</v>
      </c>
      <c t="str" s="89" r="I139">
        <f>AR139+BD139</f>
        <v>#NAME?</v>
      </c>
      <c t="str" s="89" r="J139">
        <f>AS139+BE139</f>
        <v>#NAME?</v>
      </c>
      <c t="str" s="89" r="K139">
        <f>AT139+BF139</f>
        <v>#NAME?</v>
      </c>
      <c t="str" s="89" r="L139">
        <f>AU139+BG139</f>
        <v>#NAME?</v>
      </c>
      <c t="str" s="89" r="M139">
        <f>AV139+BH139</f>
        <v>#NAME?</v>
      </c>
      <c t="str" s="89" r="N139">
        <f>AW139+BI139</f>
        <v>#NAME?</v>
      </c>
      <c s="90" r="O139"/>
      <c t="str" s="89" r="P139">
        <f>SUM(Q139:Z139)</f>
        <v>#NAME?</v>
      </c>
      <c t="str" s="89" r="Q139">
        <f>IF(E$8=0,0,ROUND(Q138-(E139-AB139),2))</f>
        <v>#NAME?</v>
      </c>
      <c t="str" s="89" r="R139">
        <f>IF(F$8=0,0,ROUND(R138-(F139-AC139),2))</f>
        <v>#NAME?</v>
      </c>
      <c t="str" s="89" r="S139">
        <f>IF(G$8=0,0,ROUND(S138-(G139-AD139),2))</f>
        <v>#NAME?</v>
      </c>
      <c t="str" s="89" r="T139">
        <f>IF(H$8=0,0,ROUND(T138-(H139-AE139),2))</f>
        <v>#NAME?</v>
      </c>
      <c t="str" s="89" r="U139">
        <f>IF(I$8=0,0,ROUND(U138-(I139-AF139),2))</f>
        <v>#NAME?</v>
      </c>
      <c t="str" s="89" r="V139">
        <f>IF(J$8=0,0,ROUND(V138-(J139-AG139),2))</f>
        <v> -  </v>
      </c>
      <c t="str" s="89" r="W139">
        <f>IF(K$8=0,0,ROUND(W138-(K139-AH139),2))</f>
        <v> -  </v>
      </c>
      <c t="str" s="89" r="X139">
        <f>IF(L$8=0,0,ROUND(X138-(L139-AI139),2))</f>
        <v> -  </v>
      </c>
      <c t="str" s="89" r="Y139">
        <f>IF(M$8=0,0,ROUND(Y138-(M139-AJ139),2))</f>
        <v> -  </v>
      </c>
      <c t="str" s="89" r="Z139">
        <f>IF(N$8=0,0,ROUND(Z138-(N139-AK139),2))</f>
        <v> -  </v>
      </c>
      <c s="92" r="AA139"/>
      <c t="str" s="89" r="AB139">
        <f>ROUND(Q138*E$9/12,2)</f>
        <v>#NAME?</v>
      </c>
      <c t="str" s="89" r="AC139">
        <f>ROUND(R138*F$9/12,2)</f>
        <v>#NAME?</v>
      </c>
      <c t="str" s="89" r="AD139">
        <f>ROUND(S138*G$9/12,2)</f>
        <v>#NAME?</v>
      </c>
      <c t="str" s="89" r="AE139">
        <f>ROUND(T138*H$9/12,2)</f>
        <v>#NAME?</v>
      </c>
      <c t="str" s="89" r="AF139">
        <f>ROUND(U138*I$9/12,2)</f>
        <v>#NAME?</v>
      </c>
      <c t="str" s="89" r="AG139">
        <f>ROUND(V138*J$9/12,2)</f>
        <v> -  </v>
      </c>
      <c t="str" s="89" r="AH139">
        <f>ROUND(W138*K$9/12,2)</f>
        <v> -  </v>
      </c>
      <c t="str" s="89" r="AI139">
        <f>ROUND(X138*L$9/12,2)</f>
        <v> -  </v>
      </c>
      <c t="str" s="89" r="AJ139">
        <f>ROUND(Y138*M$9/12,2)</f>
        <v> -  </v>
      </c>
      <c t="str" s="89" r="AK139">
        <f>ROUND(Z138*N$9/12,2)</f>
        <v> -  </v>
      </c>
      <c t="str" s="89" r="AL139">
        <f>SUM(AB139:AK139)</f>
        <v>#NAME?</v>
      </c>
      <c s="93" r="AM139"/>
      <c t="str" s="89" r="AN139">
        <f>IF(Q138&gt;0,IF((Q138+AB139)&lt;E$10,Q138+AB139,E$10),0)</f>
        <v>#NAME?</v>
      </c>
      <c t="str" s="89" r="AO139">
        <f>IF(R138&gt;0,IF((R138+AC139)&lt;F$10,R138+AC139,F$10),0)</f>
        <v>#NAME?</v>
      </c>
      <c t="str" s="89" r="AP139">
        <f>IF(S138&gt;0,IF((S138+AD139)&lt;G$10,S138+AD139,G$10),0)</f>
        <v>#NAME?</v>
      </c>
      <c t="str" s="89" r="AQ139">
        <f>IF(T138&gt;0,IF((T138+AE139)&lt;H$10,T138+AE139,H$10),0)</f>
        <v>#NAME?</v>
      </c>
      <c t="str" s="89" r="AR139">
        <f>IF(U138&gt;0,IF((U138+AF139)&lt;I$10,U138+AF139,I$10),0)</f>
        <v>#NAME?</v>
      </c>
      <c t="str" s="89" r="AS139">
        <f>IF(V138&gt;0,IF((V138+AG139)&lt;J$10,V138+AG139,J$10),0)</f>
        <v> -  </v>
      </c>
      <c t="str" s="89" r="AT139">
        <f>IF(W138&gt;0,IF((W138+AH139)&lt;K$10,W138+AH139,K$10),0)</f>
        <v> -  </v>
      </c>
      <c t="str" s="89" r="AU139">
        <f>IF(X138&gt;0,IF((X138+AI139)&lt;L$10,X138+AI139,L$10),0)</f>
        <v> -  </v>
      </c>
      <c t="str" s="89" r="AV139">
        <f>IF(Y138&gt;0,IF((Y138+AJ139)&lt;M$10,Y138+AJ139,M$10),0)</f>
        <v> -  </v>
      </c>
      <c t="str" s="89" r="AW139">
        <f>IF(Z138&gt;0,IF((Z138+AK139)&lt;N$10,Z138+AK139,N$10),0)</f>
        <v> -  </v>
      </c>
      <c t="str" s="89" r="AX139">
        <f>SUM(AN139:AW139)</f>
        <v>#NAME?</v>
      </c>
      <c s="89" r="AY139"/>
      <c t="str" s="91" r="AZ139">
        <f>IF(NOT(snowball),0,IF(Q138&lt;=0,0,IF(AN139+$C139&gt;Q138+AB139,Q138+AB139-AN139,$C139)))</f>
        <v>#NAME?</v>
      </c>
      <c t="str" s="89" r="BA139">
        <f>IF(NOT(snowball),0,IF(R138&lt;=0,0,IF($C139&lt;=SUM($AZ139:AZ139),0,IF(AO139+$C139-SUM($AZ139:AZ139)&gt;R138+AC139,R138+AC139-AO139,$C139-SUM($AZ139:AZ139)))))</f>
        <v>#NAME?</v>
      </c>
      <c t="str" s="89" r="BB139">
        <f>IF(NOT(snowball),0,IF(S138&lt;=0,0,IF($C139&lt;=SUM($AZ139:BA139),0,IF(AP139+$C139-SUM($AZ139:BA139)&gt;S138+AD139,S138+AD139-AP139,$C139-SUM($AZ139:BA139)))))</f>
        <v>#NAME?</v>
      </c>
      <c t="str" s="89" r="BC139">
        <f>IF(NOT(snowball),0,IF(T138&lt;=0,0,IF($C139&lt;=SUM($AZ139:BB139),0,IF(AQ139+$C139-SUM($AZ139:BB139)&gt;T138+AE139,T138+AE139-AQ139,$C139-SUM($AZ139:BB139)))))</f>
        <v>#NAME?</v>
      </c>
      <c t="str" s="89" r="BD139">
        <f>IF(NOT(snowball),0,IF(U138&lt;=0,0,IF($C139&lt;=SUM($AZ139:BC139),0,IF(AR139+$C139-SUM($AZ139:BC139)&gt;U138+AF139,U138+AF139-AR139,$C139-SUM($AZ139:BC139)))))</f>
        <v>#NAME?</v>
      </c>
      <c t="str" s="89" r="BE139">
        <f>IF(NOT(snowball),0,IF(V138&lt;=0,0,IF($C139&lt;=SUM($AZ139:BD139),0,IF(AS139+$C139-SUM($AZ139:BD139)&gt;V138+AG139,V138+AG139-AS139,$C139-SUM($AZ139:BD139)))))</f>
        <v>#NAME?</v>
      </c>
      <c t="str" s="89" r="BF139">
        <f>IF(NOT(snowball),0,IF(W138&lt;=0,0,IF($C139&lt;=SUM($AZ139:BE139),0,IF(AT139+$C139-SUM($AZ139:BE139)&gt;W138+AH139,W138+AH139-AT139,$C139-SUM($AZ139:BE139)))))</f>
        <v>#NAME?</v>
      </c>
      <c t="str" s="89" r="BG139">
        <f>IF(NOT(snowball),0,IF(X138&lt;=0,0,IF($C139&lt;=SUM($AZ139:BF139),0,IF(AU139+$C139-SUM($AZ139:BF139)&gt;X138+AI139,X138+AI139-AU139,$C139-SUM($AZ139:BF139)))))</f>
        <v>#NAME?</v>
      </c>
      <c t="str" s="89" r="BH139">
        <f>IF(NOT(snowball),0,IF(Y138&lt;=0,0,IF($C139&lt;=SUM($AZ139:BG139),0,IF(AV139+$C139-SUM($AZ139:BG139)&gt;Y138+AJ139,Y138+AJ139-AV139,$C139-SUM($AZ139:BG139)))))</f>
        <v>#NAME?</v>
      </c>
      <c t="str" s="89" r="BI139">
        <f>IF(NOT(snowball),0,IF(Z138&lt;=0,0,IF($C139&lt;=SUM($AZ139:BH139),0,IF(AW139+$C139-SUM($AZ139:BH139)&gt;Z138+AK139,Z138+AK139-AW139,$C139-SUM($AZ139:BH139)))))</f>
        <v>#NAME?</v>
      </c>
    </row>
    <row customHeight="1" r="140" ht="10.5">
      <c t="str" s="85" r="A140">
        <f>IF(SUM(Q139:Z139)&lt;=0,"",A139+1)</f>
        <v>#NAME?</v>
      </c>
      <c t="str" s="86" r="B140">
        <f>IF(A140="",NA(),DATE(YEAR(B139),MONTH(B139)+1,1))</f>
        <v>#NAME?</v>
      </c>
      <c t="str" s="87" r="C140">
        <f>IF(A140="","",IF(snowball,IF(($E$5-AX140)&lt;0,0,$E$5-AX140),"n/a")+D140)</f>
        <v>#NAME?</v>
      </c>
      <c s="88" r="D140"/>
      <c t="str" s="89" r="E140">
        <f>AN140+AZ140</f>
        <v>#NAME?</v>
      </c>
      <c t="str" s="89" r="F140">
        <f>AO140+BA140</f>
        <v>#NAME?</v>
      </c>
      <c t="str" s="89" r="G140">
        <f>AP140+BB140</f>
        <v>#NAME?</v>
      </c>
      <c t="str" s="89" r="H140">
        <f>AQ140+BC140</f>
        <v>#NAME?</v>
      </c>
      <c t="str" s="89" r="I140">
        <f>AR140+BD140</f>
        <v>#NAME?</v>
      </c>
      <c t="str" s="89" r="J140">
        <f>AS140+BE140</f>
        <v>#NAME?</v>
      </c>
      <c t="str" s="89" r="K140">
        <f>AT140+BF140</f>
        <v>#NAME?</v>
      </c>
      <c t="str" s="89" r="L140">
        <f>AU140+BG140</f>
        <v>#NAME?</v>
      </c>
      <c t="str" s="89" r="M140">
        <f>AV140+BH140</f>
        <v>#NAME?</v>
      </c>
      <c t="str" s="89" r="N140">
        <f>AW140+BI140</f>
        <v>#NAME?</v>
      </c>
      <c s="90" r="O140"/>
      <c t="str" s="89" r="P140">
        <f>SUM(Q140:Z140)</f>
        <v>#NAME?</v>
      </c>
      <c t="str" s="89" r="Q140">
        <f>IF(E$8=0,0,ROUND(Q139-(E140-AB140),2))</f>
        <v>#NAME?</v>
      </c>
      <c t="str" s="89" r="R140">
        <f>IF(F$8=0,0,ROUND(R139-(F140-AC140),2))</f>
        <v>#NAME?</v>
      </c>
      <c t="str" s="89" r="S140">
        <f>IF(G$8=0,0,ROUND(S139-(G140-AD140),2))</f>
        <v>#NAME?</v>
      </c>
      <c t="str" s="89" r="T140">
        <f>IF(H$8=0,0,ROUND(T139-(H140-AE140),2))</f>
        <v>#NAME?</v>
      </c>
      <c t="str" s="89" r="U140">
        <f>IF(I$8=0,0,ROUND(U139-(I140-AF140),2))</f>
        <v>#NAME?</v>
      </c>
      <c t="str" s="89" r="V140">
        <f>IF(J$8=0,0,ROUND(V139-(J140-AG140),2))</f>
        <v> -  </v>
      </c>
      <c t="str" s="89" r="W140">
        <f>IF(K$8=0,0,ROUND(W139-(K140-AH140),2))</f>
        <v> -  </v>
      </c>
      <c t="str" s="89" r="X140">
        <f>IF(L$8=0,0,ROUND(X139-(L140-AI140),2))</f>
        <v> -  </v>
      </c>
      <c t="str" s="89" r="Y140">
        <f>IF(M$8=0,0,ROUND(Y139-(M140-AJ140),2))</f>
        <v> -  </v>
      </c>
      <c t="str" s="89" r="Z140">
        <f>IF(N$8=0,0,ROUND(Z139-(N140-AK140),2))</f>
        <v> -  </v>
      </c>
      <c s="92" r="AA140"/>
      <c t="str" s="89" r="AB140">
        <f>ROUND(Q139*E$9/12,2)</f>
        <v>#NAME?</v>
      </c>
      <c t="str" s="89" r="AC140">
        <f>ROUND(R139*F$9/12,2)</f>
        <v>#NAME?</v>
      </c>
      <c t="str" s="89" r="AD140">
        <f>ROUND(S139*G$9/12,2)</f>
        <v>#NAME?</v>
      </c>
      <c t="str" s="89" r="AE140">
        <f>ROUND(T139*H$9/12,2)</f>
        <v>#NAME?</v>
      </c>
      <c t="str" s="89" r="AF140">
        <f>ROUND(U139*I$9/12,2)</f>
        <v>#NAME?</v>
      </c>
      <c t="str" s="89" r="AG140">
        <f>ROUND(V139*J$9/12,2)</f>
        <v> -  </v>
      </c>
      <c t="str" s="89" r="AH140">
        <f>ROUND(W139*K$9/12,2)</f>
        <v> -  </v>
      </c>
      <c t="str" s="89" r="AI140">
        <f>ROUND(X139*L$9/12,2)</f>
        <v> -  </v>
      </c>
      <c t="str" s="89" r="AJ140">
        <f>ROUND(Y139*M$9/12,2)</f>
        <v> -  </v>
      </c>
      <c t="str" s="89" r="AK140">
        <f>ROUND(Z139*N$9/12,2)</f>
        <v> -  </v>
      </c>
      <c t="str" s="89" r="AL140">
        <f>SUM(AB140:AK140)</f>
        <v>#NAME?</v>
      </c>
      <c s="93" r="AM140"/>
      <c t="str" s="89" r="AN140">
        <f>IF(Q139&gt;0,IF((Q139+AB140)&lt;E$10,Q139+AB140,E$10),0)</f>
        <v>#NAME?</v>
      </c>
      <c t="str" s="89" r="AO140">
        <f>IF(R139&gt;0,IF((R139+AC140)&lt;F$10,R139+AC140,F$10),0)</f>
        <v>#NAME?</v>
      </c>
      <c t="str" s="89" r="AP140">
        <f>IF(S139&gt;0,IF((S139+AD140)&lt;G$10,S139+AD140,G$10),0)</f>
        <v>#NAME?</v>
      </c>
      <c t="str" s="89" r="AQ140">
        <f>IF(T139&gt;0,IF((T139+AE140)&lt;H$10,T139+AE140,H$10),0)</f>
        <v>#NAME?</v>
      </c>
      <c t="str" s="89" r="AR140">
        <f>IF(U139&gt;0,IF((U139+AF140)&lt;I$10,U139+AF140,I$10),0)</f>
        <v>#NAME?</v>
      </c>
      <c t="str" s="89" r="AS140">
        <f>IF(V139&gt;0,IF((V139+AG140)&lt;J$10,V139+AG140,J$10),0)</f>
        <v> -  </v>
      </c>
      <c t="str" s="89" r="AT140">
        <f>IF(W139&gt;0,IF((W139+AH140)&lt;K$10,W139+AH140,K$10),0)</f>
        <v> -  </v>
      </c>
      <c t="str" s="89" r="AU140">
        <f>IF(X139&gt;0,IF((X139+AI140)&lt;L$10,X139+AI140,L$10),0)</f>
        <v> -  </v>
      </c>
      <c t="str" s="89" r="AV140">
        <f>IF(Y139&gt;0,IF((Y139+AJ140)&lt;M$10,Y139+AJ140,M$10),0)</f>
        <v> -  </v>
      </c>
      <c t="str" s="89" r="AW140">
        <f>IF(Z139&gt;0,IF((Z139+AK140)&lt;N$10,Z139+AK140,N$10),0)</f>
        <v> -  </v>
      </c>
      <c t="str" s="89" r="AX140">
        <f>SUM(AN140:AW140)</f>
        <v>#NAME?</v>
      </c>
      <c s="89" r="AY140"/>
      <c t="str" s="91" r="AZ140">
        <f>IF(NOT(snowball),0,IF(Q139&lt;=0,0,IF(AN140+$C140&gt;Q139+AB140,Q139+AB140-AN140,$C140)))</f>
        <v>#NAME?</v>
      </c>
      <c t="str" s="89" r="BA140">
        <f>IF(NOT(snowball),0,IF(R139&lt;=0,0,IF($C140&lt;=SUM($AZ140:AZ140),0,IF(AO140+$C140-SUM($AZ140:AZ140)&gt;R139+AC140,R139+AC140-AO140,$C140-SUM($AZ140:AZ140)))))</f>
        <v>#NAME?</v>
      </c>
      <c t="str" s="89" r="BB140">
        <f>IF(NOT(snowball),0,IF(S139&lt;=0,0,IF($C140&lt;=SUM($AZ140:BA140),0,IF(AP140+$C140-SUM($AZ140:BA140)&gt;S139+AD140,S139+AD140-AP140,$C140-SUM($AZ140:BA140)))))</f>
        <v>#NAME?</v>
      </c>
      <c t="str" s="89" r="BC140">
        <f>IF(NOT(snowball),0,IF(T139&lt;=0,0,IF($C140&lt;=SUM($AZ140:BB140),0,IF(AQ140+$C140-SUM($AZ140:BB140)&gt;T139+AE140,T139+AE140-AQ140,$C140-SUM($AZ140:BB140)))))</f>
        <v>#NAME?</v>
      </c>
      <c t="str" s="89" r="BD140">
        <f>IF(NOT(snowball),0,IF(U139&lt;=0,0,IF($C140&lt;=SUM($AZ140:BC140),0,IF(AR140+$C140-SUM($AZ140:BC140)&gt;U139+AF140,U139+AF140-AR140,$C140-SUM($AZ140:BC140)))))</f>
        <v>#NAME?</v>
      </c>
      <c t="str" s="89" r="BE140">
        <f>IF(NOT(snowball),0,IF(V139&lt;=0,0,IF($C140&lt;=SUM($AZ140:BD140),0,IF(AS140+$C140-SUM($AZ140:BD140)&gt;V139+AG140,V139+AG140-AS140,$C140-SUM($AZ140:BD140)))))</f>
        <v>#NAME?</v>
      </c>
      <c t="str" s="89" r="BF140">
        <f>IF(NOT(snowball),0,IF(W139&lt;=0,0,IF($C140&lt;=SUM($AZ140:BE140),0,IF(AT140+$C140-SUM($AZ140:BE140)&gt;W139+AH140,W139+AH140-AT140,$C140-SUM($AZ140:BE140)))))</f>
        <v>#NAME?</v>
      </c>
      <c t="str" s="89" r="BG140">
        <f>IF(NOT(snowball),0,IF(X139&lt;=0,0,IF($C140&lt;=SUM($AZ140:BF140),0,IF(AU140+$C140-SUM($AZ140:BF140)&gt;X139+AI140,X139+AI140-AU140,$C140-SUM($AZ140:BF140)))))</f>
        <v>#NAME?</v>
      </c>
      <c t="str" s="89" r="BH140">
        <f>IF(NOT(snowball),0,IF(Y139&lt;=0,0,IF($C140&lt;=SUM($AZ140:BG140),0,IF(AV140+$C140-SUM($AZ140:BG140)&gt;Y139+AJ140,Y139+AJ140-AV140,$C140-SUM($AZ140:BG140)))))</f>
        <v>#NAME?</v>
      </c>
      <c t="str" s="89" r="BI140">
        <f>IF(NOT(snowball),0,IF(Z139&lt;=0,0,IF($C140&lt;=SUM($AZ140:BH140),0,IF(AW140+$C140-SUM($AZ140:BH140)&gt;Z139+AK140,Z139+AK140-AW140,$C140-SUM($AZ140:BH140)))))</f>
        <v>#NAME?</v>
      </c>
    </row>
    <row customHeight="1" r="141" ht="10.5">
      <c t="str" s="85" r="A141">
        <f>IF(SUM(Q140:Z140)&lt;=0,"",A140+1)</f>
        <v>#NAME?</v>
      </c>
      <c t="str" s="86" r="B141">
        <f>IF(A141="",NA(),DATE(YEAR(B140),MONTH(B140)+1,1))</f>
        <v>#NAME?</v>
      </c>
      <c t="str" s="87" r="C141">
        <f>IF(A141="","",IF(snowball,IF(($E$5-AX141)&lt;0,0,$E$5-AX141),"n/a")+D141)</f>
        <v>#NAME?</v>
      </c>
      <c s="88" r="D141"/>
      <c t="str" s="89" r="E141">
        <f>AN141+AZ141</f>
        <v>#NAME?</v>
      </c>
      <c t="str" s="89" r="F141">
        <f>AO141+BA141</f>
        <v>#NAME?</v>
      </c>
      <c t="str" s="89" r="G141">
        <f>AP141+BB141</f>
        <v>#NAME?</v>
      </c>
      <c t="str" s="89" r="H141">
        <f>AQ141+BC141</f>
        <v>#NAME?</v>
      </c>
      <c t="str" s="89" r="I141">
        <f>AR141+BD141</f>
        <v>#NAME?</v>
      </c>
      <c t="str" s="89" r="J141">
        <f>AS141+BE141</f>
        <v>#NAME?</v>
      </c>
      <c t="str" s="89" r="K141">
        <f>AT141+BF141</f>
        <v>#NAME?</v>
      </c>
      <c t="str" s="89" r="L141">
        <f>AU141+BG141</f>
        <v>#NAME?</v>
      </c>
      <c t="str" s="89" r="M141">
        <f>AV141+BH141</f>
        <v>#NAME?</v>
      </c>
      <c t="str" s="89" r="N141">
        <f>AW141+BI141</f>
        <v>#NAME?</v>
      </c>
      <c s="90" r="O141"/>
      <c t="str" s="89" r="P141">
        <f>SUM(Q141:Z141)</f>
        <v>#NAME?</v>
      </c>
      <c t="str" s="89" r="Q141">
        <f>IF(E$8=0,0,ROUND(Q140-(E141-AB141),2))</f>
        <v>#NAME?</v>
      </c>
      <c t="str" s="89" r="R141">
        <f>IF(F$8=0,0,ROUND(R140-(F141-AC141),2))</f>
        <v>#NAME?</v>
      </c>
      <c t="str" s="89" r="S141">
        <f>IF(G$8=0,0,ROUND(S140-(G141-AD141),2))</f>
        <v>#NAME?</v>
      </c>
      <c t="str" s="89" r="T141">
        <f>IF(H$8=0,0,ROUND(T140-(H141-AE141),2))</f>
        <v>#NAME?</v>
      </c>
      <c t="str" s="89" r="U141">
        <f>IF(I$8=0,0,ROUND(U140-(I141-AF141),2))</f>
        <v>#NAME?</v>
      </c>
      <c t="str" s="89" r="V141">
        <f>IF(J$8=0,0,ROUND(V140-(J141-AG141),2))</f>
        <v> -  </v>
      </c>
      <c t="str" s="89" r="W141">
        <f>IF(K$8=0,0,ROUND(W140-(K141-AH141),2))</f>
        <v> -  </v>
      </c>
      <c t="str" s="89" r="X141">
        <f>IF(L$8=0,0,ROUND(X140-(L141-AI141),2))</f>
        <v> -  </v>
      </c>
      <c t="str" s="89" r="Y141">
        <f>IF(M$8=0,0,ROUND(Y140-(M141-AJ141),2))</f>
        <v> -  </v>
      </c>
      <c t="str" s="89" r="Z141">
        <f>IF(N$8=0,0,ROUND(Z140-(N141-AK141),2))</f>
        <v> -  </v>
      </c>
      <c s="92" r="AA141"/>
      <c t="str" s="89" r="AB141">
        <f>ROUND(Q140*E$9/12,2)</f>
        <v>#NAME?</v>
      </c>
      <c t="str" s="89" r="AC141">
        <f>ROUND(R140*F$9/12,2)</f>
        <v>#NAME?</v>
      </c>
      <c t="str" s="89" r="AD141">
        <f>ROUND(S140*G$9/12,2)</f>
        <v>#NAME?</v>
      </c>
      <c t="str" s="89" r="AE141">
        <f>ROUND(T140*H$9/12,2)</f>
        <v>#NAME?</v>
      </c>
      <c t="str" s="89" r="AF141">
        <f>ROUND(U140*I$9/12,2)</f>
        <v>#NAME?</v>
      </c>
      <c t="str" s="89" r="AG141">
        <f>ROUND(V140*J$9/12,2)</f>
        <v> -  </v>
      </c>
      <c t="str" s="89" r="AH141">
        <f>ROUND(W140*K$9/12,2)</f>
        <v> -  </v>
      </c>
      <c t="str" s="89" r="AI141">
        <f>ROUND(X140*L$9/12,2)</f>
        <v> -  </v>
      </c>
      <c t="str" s="89" r="AJ141">
        <f>ROUND(Y140*M$9/12,2)</f>
        <v> -  </v>
      </c>
      <c t="str" s="89" r="AK141">
        <f>ROUND(Z140*N$9/12,2)</f>
        <v> -  </v>
      </c>
      <c t="str" s="89" r="AL141">
        <f>SUM(AB141:AK141)</f>
        <v>#NAME?</v>
      </c>
      <c s="93" r="AM141"/>
      <c t="str" s="89" r="AN141">
        <f>IF(Q140&gt;0,IF((Q140+AB141)&lt;E$10,Q140+AB141,E$10),0)</f>
        <v>#NAME?</v>
      </c>
      <c t="str" s="89" r="AO141">
        <f>IF(R140&gt;0,IF((R140+AC141)&lt;F$10,R140+AC141,F$10),0)</f>
        <v>#NAME?</v>
      </c>
      <c t="str" s="89" r="AP141">
        <f>IF(S140&gt;0,IF((S140+AD141)&lt;G$10,S140+AD141,G$10),0)</f>
        <v>#NAME?</v>
      </c>
      <c t="str" s="89" r="AQ141">
        <f>IF(T140&gt;0,IF((T140+AE141)&lt;H$10,T140+AE141,H$10),0)</f>
        <v>#NAME?</v>
      </c>
      <c t="str" s="89" r="AR141">
        <f>IF(U140&gt;0,IF((U140+AF141)&lt;I$10,U140+AF141,I$10),0)</f>
        <v>#NAME?</v>
      </c>
      <c t="str" s="89" r="AS141">
        <f>IF(V140&gt;0,IF((V140+AG141)&lt;J$10,V140+AG141,J$10),0)</f>
        <v> -  </v>
      </c>
      <c t="str" s="89" r="AT141">
        <f>IF(W140&gt;0,IF((W140+AH141)&lt;K$10,W140+AH141,K$10),0)</f>
        <v> -  </v>
      </c>
      <c t="str" s="89" r="AU141">
        <f>IF(X140&gt;0,IF((X140+AI141)&lt;L$10,X140+AI141,L$10),0)</f>
        <v> -  </v>
      </c>
      <c t="str" s="89" r="AV141">
        <f>IF(Y140&gt;0,IF((Y140+AJ141)&lt;M$10,Y140+AJ141,M$10),0)</f>
        <v> -  </v>
      </c>
      <c t="str" s="89" r="AW141">
        <f>IF(Z140&gt;0,IF((Z140+AK141)&lt;N$10,Z140+AK141,N$10),0)</f>
        <v> -  </v>
      </c>
      <c t="str" s="89" r="AX141">
        <f>SUM(AN141:AW141)</f>
        <v>#NAME?</v>
      </c>
      <c s="89" r="AY141"/>
      <c t="str" s="91" r="AZ141">
        <f>IF(NOT(snowball),0,IF(Q140&lt;=0,0,IF(AN141+$C141&gt;Q140+AB141,Q140+AB141-AN141,$C141)))</f>
        <v>#NAME?</v>
      </c>
      <c t="str" s="89" r="BA141">
        <f>IF(NOT(snowball),0,IF(R140&lt;=0,0,IF($C141&lt;=SUM($AZ141:AZ141),0,IF(AO141+$C141-SUM($AZ141:AZ141)&gt;R140+AC141,R140+AC141-AO141,$C141-SUM($AZ141:AZ141)))))</f>
        <v>#NAME?</v>
      </c>
      <c t="str" s="89" r="BB141">
        <f>IF(NOT(snowball),0,IF(S140&lt;=0,0,IF($C141&lt;=SUM($AZ141:BA141),0,IF(AP141+$C141-SUM($AZ141:BA141)&gt;S140+AD141,S140+AD141-AP141,$C141-SUM($AZ141:BA141)))))</f>
        <v>#NAME?</v>
      </c>
      <c t="str" s="89" r="BC141">
        <f>IF(NOT(snowball),0,IF(T140&lt;=0,0,IF($C141&lt;=SUM($AZ141:BB141),0,IF(AQ141+$C141-SUM($AZ141:BB141)&gt;T140+AE141,T140+AE141-AQ141,$C141-SUM($AZ141:BB141)))))</f>
        <v>#NAME?</v>
      </c>
      <c t="str" s="89" r="BD141">
        <f>IF(NOT(snowball),0,IF(U140&lt;=0,0,IF($C141&lt;=SUM($AZ141:BC141),0,IF(AR141+$C141-SUM($AZ141:BC141)&gt;U140+AF141,U140+AF141-AR141,$C141-SUM($AZ141:BC141)))))</f>
        <v>#NAME?</v>
      </c>
      <c t="str" s="89" r="BE141">
        <f>IF(NOT(snowball),0,IF(V140&lt;=0,0,IF($C141&lt;=SUM($AZ141:BD141),0,IF(AS141+$C141-SUM($AZ141:BD141)&gt;V140+AG141,V140+AG141-AS141,$C141-SUM($AZ141:BD141)))))</f>
        <v>#NAME?</v>
      </c>
      <c t="str" s="89" r="BF141">
        <f>IF(NOT(snowball),0,IF(W140&lt;=0,0,IF($C141&lt;=SUM($AZ141:BE141),0,IF(AT141+$C141-SUM($AZ141:BE141)&gt;W140+AH141,W140+AH141-AT141,$C141-SUM($AZ141:BE141)))))</f>
        <v>#NAME?</v>
      </c>
      <c t="str" s="89" r="BG141">
        <f>IF(NOT(snowball),0,IF(X140&lt;=0,0,IF($C141&lt;=SUM($AZ141:BF141),0,IF(AU141+$C141-SUM($AZ141:BF141)&gt;X140+AI141,X140+AI141-AU141,$C141-SUM($AZ141:BF141)))))</f>
        <v>#NAME?</v>
      </c>
      <c t="str" s="89" r="BH141">
        <f>IF(NOT(snowball),0,IF(Y140&lt;=0,0,IF($C141&lt;=SUM($AZ141:BG141),0,IF(AV141+$C141-SUM($AZ141:BG141)&gt;Y140+AJ141,Y140+AJ141-AV141,$C141-SUM($AZ141:BG141)))))</f>
        <v>#NAME?</v>
      </c>
      <c t="str" s="89" r="BI141">
        <f>IF(NOT(snowball),0,IF(Z140&lt;=0,0,IF($C141&lt;=SUM($AZ141:BH141),0,IF(AW141+$C141-SUM($AZ141:BH141)&gt;Z140+AK141,Z140+AK141-AW141,$C141-SUM($AZ141:BH141)))))</f>
        <v>#NAME?</v>
      </c>
    </row>
    <row customHeight="1" r="142" ht="10.5">
      <c t="str" s="85" r="A142">
        <f>IF(SUM(Q141:Z141)&lt;=0,"",A141+1)</f>
        <v>#NAME?</v>
      </c>
      <c t="str" s="86" r="B142">
        <f>IF(A142="",NA(),DATE(YEAR(B141),MONTH(B141)+1,1))</f>
        <v>#NAME?</v>
      </c>
      <c t="str" s="87" r="C142">
        <f>IF(A142="","",IF(snowball,IF(($E$5-AX142)&lt;0,0,$E$5-AX142),"n/a")+D142)</f>
        <v>#NAME?</v>
      </c>
      <c s="88" r="D142"/>
      <c t="str" s="89" r="E142">
        <f>AN142+AZ142</f>
        <v>#NAME?</v>
      </c>
      <c t="str" s="89" r="F142">
        <f>AO142+BA142</f>
        <v>#NAME?</v>
      </c>
      <c t="str" s="89" r="G142">
        <f>AP142+BB142</f>
        <v>#NAME?</v>
      </c>
      <c t="str" s="89" r="H142">
        <f>AQ142+BC142</f>
        <v>#NAME?</v>
      </c>
      <c t="str" s="89" r="I142">
        <f>AR142+BD142</f>
        <v>#NAME?</v>
      </c>
      <c t="str" s="89" r="J142">
        <f>AS142+BE142</f>
        <v>#NAME?</v>
      </c>
      <c t="str" s="89" r="K142">
        <f>AT142+BF142</f>
        <v>#NAME?</v>
      </c>
      <c t="str" s="89" r="L142">
        <f>AU142+BG142</f>
        <v>#NAME?</v>
      </c>
      <c t="str" s="89" r="M142">
        <f>AV142+BH142</f>
        <v>#NAME?</v>
      </c>
      <c t="str" s="89" r="N142">
        <f>AW142+BI142</f>
        <v>#NAME?</v>
      </c>
      <c s="90" r="O142"/>
      <c t="str" s="89" r="P142">
        <f>SUM(Q142:Z142)</f>
        <v>#NAME?</v>
      </c>
      <c t="str" s="89" r="Q142">
        <f>IF(E$8=0,0,ROUND(Q141-(E142-AB142),2))</f>
        <v>#NAME?</v>
      </c>
      <c t="str" s="89" r="R142">
        <f>IF(F$8=0,0,ROUND(R141-(F142-AC142),2))</f>
        <v>#NAME?</v>
      </c>
      <c t="str" s="89" r="S142">
        <f>IF(G$8=0,0,ROUND(S141-(G142-AD142),2))</f>
        <v>#NAME?</v>
      </c>
      <c t="str" s="89" r="T142">
        <f>IF(H$8=0,0,ROUND(T141-(H142-AE142),2))</f>
        <v>#NAME?</v>
      </c>
      <c t="str" s="89" r="U142">
        <f>IF(I$8=0,0,ROUND(U141-(I142-AF142),2))</f>
        <v>#NAME?</v>
      </c>
      <c t="str" s="89" r="V142">
        <f>IF(J$8=0,0,ROUND(V141-(J142-AG142),2))</f>
        <v> -  </v>
      </c>
      <c t="str" s="89" r="W142">
        <f>IF(K$8=0,0,ROUND(W141-(K142-AH142),2))</f>
        <v> -  </v>
      </c>
      <c t="str" s="89" r="X142">
        <f>IF(L$8=0,0,ROUND(X141-(L142-AI142),2))</f>
        <v> -  </v>
      </c>
      <c t="str" s="89" r="Y142">
        <f>IF(M$8=0,0,ROUND(Y141-(M142-AJ142),2))</f>
        <v> -  </v>
      </c>
      <c t="str" s="89" r="Z142">
        <f>IF(N$8=0,0,ROUND(Z141-(N142-AK142),2))</f>
        <v> -  </v>
      </c>
      <c s="92" r="AA142"/>
      <c t="str" s="89" r="AB142">
        <f>ROUND(Q141*E$9/12,2)</f>
        <v>#NAME?</v>
      </c>
      <c t="str" s="89" r="AC142">
        <f>ROUND(R141*F$9/12,2)</f>
        <v>#NAME?</v>
      </c>
      <c t="str" s="89" r="AD142">
        <f>ROUND(S141*G$9/12,2)</f>
        <v>#NAME?</v>
      </c>
      <c t="str" s="89" r="AE142">
        <f>ROUND(T141*H$9/12,2)</f>
        <v>#NAME?</v>
      </c>
      <c t="str" s="89" r="AF142">
        <f>ROUND(U141*I$9/12,2)</f>
        <v>#NAME?</v>
      </c>
      <c t="str" s="89" r="AG142">
        <f>ROUND(V141*J$9/12,2)</f>
        <v> -  </v>
      </c>
      <c t="str" s="89" r="AH142">
        <f>ROUND(W141*K$9/12,2)</f>
        <v> -  </v>
      </c>
      <c t="str" s="89" r="AI142">
        <f>ROUND(X141*L$9/12,2)</f>
        <v> -  </v>
      </c>
      <c t="str" s="89" r="AJ142">
        <f>ROUND(Y141*M$9/12,2)</f>
        <v> -  </v>
      </c>
      <c t="str" s="89" r="AK142">
        <f>ROUND(Z141*N$9/12,2)</f>
        <v> -  </v>
      </c>
      <c t="str" s="89" r="AL142">
        <f>SUM(AB142:AK142)</f>
        <v>#NAME?</v>
      </c>
      <c s="93" r="AM142"/>
      <c t="str" s="89" r="AN142">
        <f>IF(Q141&gt;0,IF((Q141+AB142)&lt;E$10,Q141+AB142,E$10),0)</f>
        <v>#NAME?</v>
      </c>
      <c t="str" s="89" r="AO142">
        <f>IF(R141&gt;0,IF((R141+AC142)&lt;F$10,R141+AC142,F$10),0)</f>
        <v>#NAME?</v>
      </c>
      <c t="str" s="89" r="AP142">
        <f>IF(S141&gt;0,IF((S141+AD142)&lt;G$10,S141+AD142,G$10),0)</f>
        <v>#NAME?</v>
      </c>
      <c t="str" s="89" r="AQ142">
        <f>IF(T141&gt;0,IF((T141+AE142)&lt;H$10,T141+AE142,H$10),0)</f>
        <v>#NAME?</v>
      </c>
      <c t="str" s="89" r="AR142">
        <f>IF(U141&gt;0,IF((U141+AF142)&lt;I$10,U141+AF142,I$10),0)</f>
        <v>#NAME?</v>
      </c>
      <c t="str" s="89" r="AS142">
        <f>IF(V141&gt;0,IF((V141+AG142)&lt;J$10,V141+AG142,J$10),0)</f>
        <v> -  </v>
      </c>
      <c t="str" s="89" r="AT142">
        <f>IF(W141&gt;0,IF((W141+AH142)&lt;K$10,W141+AH142,K$10),0)</f>
        <v> -  </v>
      </c>
      <c t="str" s="89" r="AU142">
        <f>IF(X141&gt;0,IF((X141+AI142)&lt;L$10,X141+AI142,L$10),0)</f>
        <v> -  </v>
      </c>
      <c t="str" s="89" r="AV142">
        <f>IF(Y141&gt;0,IF((Y141+AJ142)&lt;M$10,Y141+AJ142,M$10),0)</f>
        <v> -  </v>
      </c>
      <c t="str" s="89" r="AW142">
        <f>IF(Z141&gt;0,IF((Z141+AK142)&lt;N$10,Z141+AK142,N$10),0)</f>
        <v> -  </v>
      </c>
      <c t="str" s="89" r="AX142">
        <f>SUM(AN142:AW142)</f>
        <v>#NAME?</v>
      </c>
      <c s="89" r="AY142"/>
      <c t="str" s="91" r="AZ142">
        <f>IF(NOT(snowball),0,IF(Q141&lt;=0,0,IF(AN142+$C142&gt;Q141+AB142,Q141+AB142-AN142,$C142)))</f>
        <v>#NAME?</v>
      </c>
      <c t="str" s="89" r="BA142">
        <f>IF(NOT(snowball),0,IF(R141&lt;=0,0,IF($C142&lt;=SUM($AZ142:AZ142),0,IF(AO142+$C142-SUM($AZ142:AZ142)&gt;R141+AC142,R141+AC142-AO142,$C142-SUM($AZ142:AZ142)))))</f>
        <v>#NAME?</v>
      </c>
      <c t="str" s="89" r="BB142">
        <f>IF(NOT(snowball),0,IF(S141&lt;=0,0,IF($C142&lt;=SUM($AZ142:BA142),0,IF(AP142+$C142-SUM($AZ142:BA142)&gt;S141+AD142,S141+AD142-AP142,$C142-SUM($AZ142:BA142)))))</f>
        <v>#NAME?</v>
      </c>
      <c t="str" s="89" r="BC142">
        <f>IF(NOT(snowball),0,IF(T141&lt;=0,0,IF($C142&lt;=SUM($AZ142:BB142),0,IF(AQ142+$C142-SUM($AZ142:BB142)&gt;T141+AE142,T141+AE142-AQ142,$C142-SUM($AZ142:BB142)))))</f>
        <v>#NAME?</v>
      </c>
      <c t="str" s="89" r="BD142">
        <f>IF(NOT(snowball),0,IF(U141&lt;=0,0,IF($C142&lt;=SUM($AZ142:BC142),0,IF(AR142+$C142-SUM($AZ142:BC142)&gt;U141+AF142,U141+AF142-AR142,$C142-SUM($AZ142:BC142)))))</f>
        <v>#NAME?</v>
      </c>
      <c t="str" s="89" r="BE142">
        <f>IF(NOT(snowball),0,IF(V141&lt;=0,0,IF($C142&lt;=SUM($AZ142:BD142),0,IF(AS142+$C142-SUM($AZ142:BD142)&gt;V141+AG142,V141+AG142-AS142,$C142-SUM($AZ142:BD142)))))</f>
        <v>#NAME?</v>
      </c>
      <c t="str" s="89" r="BF142">
        <f>IF(NOT(snowball),0,IF(W141&lt;=0,0,IF($C142&lt;=SUM($AZ142:BE142),0,IF(AT142+$C142-SUM($AZ142:BE142)&gt;W141+AH142,W141+AH142-AT142,$C142-SUM($AZ142:BE142)))))</f>
        <v>#NAME?</v>
      </c>
      <c t="str" s="89" r="BG142">
        <f>IF(NOT(snowball),0,IF(X141&lt;=0,0,IF($C142&lt;=SUM($AZ142:BF142),0,IF(AU142+$C142-SUM($AZ142:BF142)&gt;X141+AI142,X141+AI142-AU142,$C142-SUM($AZ142:BF142)))))</f>
        <v>#NAME?</v>
      </c>
      <c t="str" s="89" r="BH142">
        <f>IF(NOT(snowball),0,IF(Y141&lt;=0,0,IF($C142&lt;=SUM($AZ142:BG142),0,IF(AV142+$C142-SUM($AZ142:BG142)&gt;Y141+AJ142,Y141+AJ142-AV142,$C142-SUM($AZ142:BG142)))))</f>
        <v>#NAME?</v>
      </c>
      <c t="str" s="89" r="BI142">
        <f>IF(NOT(snowball),0,IF(Z141&lt;=0,0,IF($C142&lt;=SUM($AZ142:BH142),0,IF(AW142+$C142-SUM($AZ142:BH142)&gt;Z141+AK142,Z141+AK142-AW142,$C142-SUM($AZ142:BH142)))))</f>
        <v>#NAME?</v>
      </c>
    </row>
    <row customHeight="1" r="143" ht="10.5">
      <c t="str" s="85" r="A143">
        <f>IF(SUM(Q142:Z142)&lt;=0,"",A142+1)</f>
        <v>#NAME?</v>
      </c>
      <c t="str" s="86" r="B143">
        <f>IF(A143="",NA(),DATE(YEAR(B142),MONTH(B142)+1,1))</f>
        <v>#NAME?</v>
      </c>
      <c t="str" s="87" r="C143">
        <f>IF(A143="","",IF(snowball,IF(($E$5-AX143)&lt;0,0,$E$5-AX143),"n/a")+D143)</f>
        <v>#NAME?</v>
      </c>
      <c s="88" r="D143"/>
      <c t="str" s="89" r="E143">
        <f>AN143+AZ143</f>
        <v>#NAME?</v>
      </c>
      <c t="str" s="89" r="F143">
        <f>AO143+BA143</f>
        <v>#NAME?</v>
      </c>
      <c t="str" s="89" r="G143">
        <f>AP143+BB143</f>
        <v>#NAME?</v>
      </c>
      <c t="str" s="89" r="H143">
        <f>AQ143+BC143</f>
        <v>#NAME?</v>
      </c>
      <c t="str" s="89" r="I143">
        <f>AR143+BD143</f>
        <v>#NAME?</v>
      </c>
      <c t="str" s="89" r="J143">
        <f>AS143+BE143</f>
        <v>#NAME?</v>
      </c>
      <c t="str" s="89" r="K143">
        <f>AT143+BF143</f>
        <v>#NAME?</v>
      </c>
      <c t="str" s="89" r="L143">
        <f>AU143+BG143</f>
        <v>#NAME?</v>
      </c>
      <c t="str" s="89" r="M143">
        <f>AV143+BH143</f>
        <v>#NAME?</v>
      </c>
      <c t="str" s="89" r="N143">
        <f>AW143+BI143</f>
        <v>#NAME?</v>
      </c>
      <c s="90" r="O143"/>
      <c t="str" s="89" r="P143">
        <f>SUM(Q143:Z143)</f>
        <v>#NAME?</v>
      </c>
      <c t="str" s="89" r="Q143">
        <f>IF(E$8=0,0,ROUND(Q142-(E143-AB143),2))</f>
        <v>#NAME?</v>
      </c>
      <c t="str" s="89" r="R143">
        <f>IF(F$8=0,0,ROUND(R142-(F143-AC143),2))</f>
        <v>#NAME?</v>
      </c>
      <c t="str" s="89" r="S143">
        <f>IF(G$8=0,0,ROUND(S142-(G143-AD143),2))</f>
        <v>#NAME?</v>
      </c>
      <c t="str" s="89" r="T143">
        <f>IF(H$8=0,0,ROUND(T142-(H143-AE143),2))</f>
        <v>#NAME?</v>
      </c>
      <c t="str" s="89" r="U143">
        <f>IF(I$8=0,0,ROUND(U142-(I143-AF143),2))</f>
        <v>#NAME?</v>
      </c>
      <c t="str" s="89" r="V143">
        <f>IF(J$8=0,0,ROUND(V142-(J143-AG143),2))</f>
        <v> -  </v>
      </c>
      <c t="str" s="89" r="W143">
        <f>IF(K$8=0,0,ROUND(W142-(K143-AH143),2))</f>
        <v> -  </v>
      </c>
      <c t="str" s="89" r="X143">
        <f>IF(L$8=0,0,ROUND(X142-(L143-AI143),2))</f>
        <v> -  </v>
      </c>
      <c t="str" s="89" r="Y143">
        <f>IF(M$8=0,0,ROUND(Y142-(M143-AJ143),2))</f>
        <v> -  </v>
      </c>
      <c t="str" s="89" r="Z143">
        <f>IF(N$8=0,0,ROUND(Z142-(N143-AK143),2))</f>
        <v> -  </v>
      </c>
      <c s="92" r="AA143"/>
      <c t="str" s="89" r="AB143">
        <f>ROUND(Q142*E$9/12,2)</f>
        <v>#NAME?</v>
      </c>
      <c t="str" s="89" r="AC143">
        <f>ROUND(R142*F$9/12,2)</f>
        <v>#NAME?</v>
      </c>
      <c t="str" s="89" r="AD143">
        <f>ROUND(S142*G$9/12,2)</f>
        <v>#NAME?</v>
      </c>
      <c t="str" s="89" r="AE143">
        <f>ROUND(T142*H$9/12,2)</f>
        <v>#NAME?</v>
      </c>
      <c t="str" s="89" r="AF143">
        <f>ROUND(U142*I$9/12,2)</f>
        <v>#NAME?</v>
      </c>
      <c t="str" s="89" r="AG143">
        <f>ROUND(V142*J$9/12,2)</f>
        <v> -  </v>
      </c>
      <c t="str" s="89" r="AH143">
        <f>ROUND(W142*K$9/12,2)</f>
        <v> -  </v>
      </c>
      <c t="str" s="89" r="AI143">
        <f>ROUND(X142*L$9/12,2)</f>
        <v> -  </v>
      </c>
      <c t="str" s="89" r="AJ143">
        <f>ROUND(Y142*M$9/12,2)</f>
        <v> -  </v>
      </c>
      <c t="str" s="89" r="AK143">
        <f>ROUND(Z142*N$9/12,2)</f>
        <v> -  </v>
      </c>
      <c t="str" s="89" r="AL143">
        <f>SUM(AB143:AK143)</f>
        <v>#NAME?</v>
      </c>
      <c s="93" r="AM143"/>
      <c t="str" s="89" r="AN143">
        <f>IF(Q142&gt;0,IF((Q142+AB143)&lt;E$10,Q142+AB143,E$10),0)</f>
        <v>#NAME?</v>
      </c>
      <c t="str" s="89" r="AO143">
        <f>IF(R142&gt;0,IF((R142+AC143)&lt;F$10,R142+AC143,F$10),0)</f>
        <v>#NAME?</v>
      </c>
      <c t="str" s="89" r="AP143">
        <f>IF(S142&gt;0,IF((S142+AD143)&lt;G$10,S142+AD143,G$10),0)</f>
        <v>#NAME?</v>
      </c>
      <c t="str" s="89" r="AQ143">
        <f>IF(T142&gt;0,IF((T142+AE143)&lt;H$10,T142+AE143,H$10),0)</f>
        <v>#NAME?</v>
      </c>
      <c t="str" s="89" r="AR143">
        <f>IF(U142&gt;0,IF((U142+AF143)&lt;I$10,U142+AF143,I$10),0)</f>
        <v>#NAME?</v>
      </c>
      <c t="str" s="89" r="AS143">
        <f>IF(V142&gt;0,IF((V142+AG143)&lt;J$10,V142+AG143,J$10),0)</f>
        <v> -  </v>
      </c>
      <c t="str" s="89" r="AT143">
        <f>IF(W142&gt;0,IF((W142+AH143)&lt;K$10,W142+AH143,K$10),0)</f>
        <v> -  </v>
      </c>
      <c t="str" s="89" r="AU143">
        <f>IF(X142&gt;0,IF((X142+AI143)&lt;L$10,X142+AI143,L$10),0)</f>
        <v> -  </v>
      </c>
      <c t="str" s="89" r="AV143">
        <f>IF(Y142&gt;0,IF((Y142+AJ143)&lt;M$10,Y142+AJ143,M$10),0)</f>
        <v> -  </v>
      </c>
      <c t="str" s="89" r="AW143">
        <f>IF(Z142&gt;0,IF((Z142+AK143)&lt;N$10,Z142+AK143,N$10),0)</f>
        <v> -  </v>
      </c>
      <c t="str" s="89" r="AX143">
        <f>SUM(AN143:AW143)</f>
        <v>#NAME?</v>
      </c>
      <c s="89" r="AY143"/>
      <c t="str" s="91" r="AZ143">
        <f>IF(NOT(snowball),0,IF(Q142&lt;=0,0,IF(AN143+$C143&gt;Q142+AB143,Q142+AB143-AN143,$C143)))</f>
        <v>#NAME?</v>
      </c>
      <c t="str" s="89" r="BA143">
        <f>IF(NOT(snowball),0,IF(R142&lt;=0,0,IF($C143&lt;=SUM($AZ143:AZ143),0,IF(AO143+$C143-SUM($AZ143:AZ143)&gt;R142+AC143,R142+AC143-AO143,$C143-SUM($AZ143:AZ143)))))</f>
        <v>#NAME?</v>
      </c>
      <c t="str" s="89" r="BB143">
        <f>IF(NOT(snowball),0,IF(S142&lt;=0,0,IF($C143&lt;=SUM($AZ143:BA143),0,IF(AP143+$C143-SUM($AZ143:BA143)&gt;S142+AD143,S142+AD143-AP143,$C143-SUM($AZ143:BA143)))))</f>
        <v>#NAME?</v>
      </c>
      <c t="str" s="89" r="BC143">
        <f>IF(NOT(snowball),0,IF(T142&lt;=0,0,IF($C143&lt;=SUM($AZ143:BB143),0,IF(AQ143+$C143-SUM($AZ143:BB143)&gt;T142+AE143,T142+AE143-AQ143,$C143-SUM($AZ143:BB143)))))</f>
        <v>#NAME?</v>
      </c>
      <c t="str" s="89" r="BD143">
        <f>IF(NOT(snowball),0,IF(U142&lt;=0,0,IF($C143&lt;=SUM($AZ143:BC143),0,IF(AR143+$C143-SUM($AZ143:BC143)&gt;U142+AF143,U142+AF143-AR143,$C143-SUM($AZ143:BC143)))))</f>
        <v>#NAME?</v>
      </c>
      <c t="str" s="89" r="BE143">
        <f>IF(NOT(snowball),0,IF(V142&lt;=0,0,IF($C143&lt;=SUM($AZ143:BD143),0,IF(AS143+$C143-SUM($AZ143:BD143)&gt;V142+AG143,V142+AG143-AS143,$C143-SUM($AZ143:BD143)))))</f>
        <v>#NAME?</v>
      </c>
      <c t="str" s="89" r="BF143">
        <f>IF(NOT(snowball),0,IF(W142&lt;=0,0,IF($C143&lt;=SUM($AZ143:BE143),0,IF(AT143+$C143-SUM($AZ143:BE143)&gt;W142+AH143,W142+AH143-AT143,$C143-SUM($AZ143:BE143)))))</f>
        <v>#NAME?</v>
      </c>
      <c t="str" s="89" r="BG143">
        <f>IF(NOT(snowball),0,IF(X142&lt;=0,0,IF($C143&lt;=SUM($AZ143:BF143),0,IF(AU143+$C143-SUM($AZ143:BF143)&gt;X142+AI143,X142+AI143-AU143,$C143-SUM($AZ143:BF143)))))</f>
        <v>#NAME?</v>
      </c>
      <c t="str" s="89" r="BH143">
        <f>IF(NOT(snowball),0,IF(Y142&lt;=0,0,IF($C143&lt;=SUM($AZ143:BG143),0,IF(AV143+$C143-SUM($AZ143:BG143)&gt;Y142+AJ143,Y142+AJ143-AV143,$C143-SUM($AZ143:BG143)))))</f>
        <v>#NAME?</v>
      </c>
      <c t="str" s="89" r="BI143">
        <f>IF(NOT(snowball),0,IF(Z142&lt;=0,0,IF($C143&lt;=SUM($AZ143:BH143),0,IF(AW143+$C143-SUM($AZ143:BH143)&gt;Z142+AK143,Z142+AK143-AW143,$C143-SUM($AZ143:BH143)))))</f>
        <v>#NAME?</v>
      </c>
    </row>
    <row customHeight="1" r="144" ht="10.5">
      <c t="str" s="85" r="A144">
        <f>IF(SUM(Q143:Z143)&lt;=0,"",A143+1)</f>
        <v>#NAME?</v>
      </c>
      <c t="str" s="86" r="B144">
        <f>IF(A144="",NA(),DATE(YEAR(B143),MONTH(B143)+1,1))</f>
        <v>#NAME?</v>
      </c>
      <c t="str" s="87" r="C144">
        <f>IF(A144="","",IF(snowball,IF(($E$5-AX144)&lt;0,0,$E$5-AX144),"n/a")+D144)</f>
        <v>#NAME?</v>
      </c>
      <c s="88" r="D144"/>
      <c t="str" s="89" r="E144">
        <f>AN144+AZ144</f>
        <v>#NAME?</v>
      </c>
      <c t="str" s="89" r="F144">
        <f>AO144+BA144</f>
        <v>#NAME?</v>
      </c>
      <c t="str" s="89" r="G144">
        <f>AP144+BB144</f>
        <v>#NAME?</v>
      </c>
      <c t="str" s="89" r="H144">
        <f>AQ144+BC144</f>
        <v>#NAME?</v>
      </c>
      <c t="str" s="89" r="I144">
        <f>AR144+BD144</f>
        <v>#NAME?</v>
      </c>
      <c t="str" s="89" r="J144">
        <f>AS144+BE144</f>
        <v>#NAME?</v>
      </c>
      <c t="str" s="89" r="K144">
        <f>AT144+BF144</f>
        <v>#NAME?</v>
      </c>
      <c t="str" s="89" r="L144">
        <f>AU144+BG144</f>
        <v>#NAME?</v>
      </c>
      <c t="str" s="89" r="M144">
        <f>AV144+BH144</f>
        <v>#NAME?</v>
      </c>
      <c t="str" s="89" r="N144">
        <f>AW144+BI144</f>
        <v>#NAME?</v>
      </c>
      <c s="90" r="O144"/>
      <c t="str" s="89" r="P144">
        <f>SUM(Q144:Z144)</f>
        <v>#NAME?</v>
      </c>
      <c t="str" s="89" r="Q144">
        <f>IF(E$8=0,0,ROUND(Q143-(E144-AB144),2))</f>
        <v>#NAME?</v>
      </c>
      <c t="str" s="89" r="R144">
        <f>IF(F$8=0,0,ROUND(R143-(F144-AC144),2))</f>
        <v>#NAME?</v>
      </c>
      <c t="str" s="89" r="S144">
        <f>IF(G$8=0,0,ROUND(S143-(G144-AD144),2))</f>
        <v>#NAME?</v>
      </c>
      <c t="str" s="89" r="T144">
        <f>IF(H$8=0,0,ROUND(T143-(H144-AE144),2))</f>
        <v>#NAME?</v>
      </c>
      <c t="str" s="89" r="U144">
        <f>IF(I$8=0,0,ROUND(U143-(I144-AF144),2))</f>
        <v>#NAME?</v>
      </c>
      <c t="str" s="89" r="V144">
        <f>IF(J$8=0,0,ROUND(V143-(J144-AG144),2))</f>
        <v> -  </v>
      </c>
      <c t="str" s="89" r="W144">
        <f>IF(K$8=0,0,ROUND(W143-(K144-AH144),2))</f>
        <v> -  </v>
      </c>
      <c t="str" s="89" r="X144">
        <f>IF(L$8=0,0,ROUND(X143-(L144-AI144),2))</f>
        <v> -  </v>
      </c>
      <c t="str" s="89" r="Y144">
        <f>IF(M$8=0,0,ROUND(Y143-(M144-AJ144),2))</f>
        <v> -  </v>
      </c>
      <c t="str" s="89" r="Z144">
        <f>IF(N$8=0,0,ROUND(Z143-(N144-AK144),2))</f>
        <v> -  </v>
      </c>
      <c s="92" r="AA144"/>
      <c t="str" s="89" r="AB144">
        <f>ROUND(Q143*E$9/12,2)</f>
        <v>#NAME?</v>
      </c>
      <c t="str" s="89" r="AC144">
        <f>ROUND(R143*F$9/12,2)</f>
        <v>#NAME?</v>
      </c>
      <c t="str" s="89" r="AD144">
        <f>ROUND(S143*G$9/12,2)</f>
        <v>#NAME?</v>
      </c>
      <c t="str" s="89" r="AE144">
        <f>ROUND(T143*H$9/12,2)</f>
        <v>#NAME?</v>
      </c>
      <c t="str" s="89" r="AF144">
        <f>ROUND(U143*I$9/12,2)</f>
        <v>#NAME?</v>
      </c>
      <c t="str" s="89" r="AG144">
        <f>ROUND(V143*J$9/12,2)</f>
        <v> -  </v>
      </c>
      <c t="str" s="89" r="AH144">
        <f>ROUND(W143*K$9/12,2)</f>
        <v> -  </v>
      </c>
      <c t="str" s="89" r="AI144">
        <f>ROUND(X143*L$9/12,2)</f>
        <v> -  </v>
      </c>
      <c t="str" s="89" r="AJ144">
        <f>ROUND(Y143*M$9/12,2)</f>
        <v> -  </v>
      </c>
      <c t="str" s="89" r="AK144">
        <f>ROUND(Z143*N$9/12,2)</f>
        <v> -  </v>
      </c>
      <c t="str" s="89" r="AL144">
        <f>SUM(AB144:AK144)</f>
        <v>#NAME?</v>
      </c>
      <c s="93" r="AM144"/>
      <c t="str" s="89" r="AN144">
        <f>IF(Q143&gt;0,IF((Q143+AB144)&lt;E$10,Q143+AB144,E$10),0)</f>
        <v>#NAME?</v>
      </c>
      <c t="str" s="89" r="AO144">
        <f>IF(R143&gt;0,IF((R143+AC144)&lt;F$10,R143+AC144,F$10),0)</f>
        <v>#NAME?</v>
      </c>
      <c t="str" s="89" r="AP144">
        <f>IF(S143&gt;0,IF((S143+AD144)&lt;G$10,S143+AD144,G$10),0)</f>
        <v>#NAME?</v>
      </c>
      <c t="str" s="89" r="AQ144">
        <f>IF(T143&gt;0,IF((T143+AE144)&lt;H$10,T143+AE144,H$10),0)</f>
        <v>#NAME?</v>
      </c>
      <c t="str" s="89" r="AR144">
        <f>IF(U143&gt;0,IF((U143+AF144)&lt;I$10,U143+AF144,I$10),0)</f>
        <v>#NAME?</v>
      </c>
      <c t="str" s="89" r="AS144">
        <f>IF(V143&gt;0,IF((V143+AG144)&lt;J$10,V143+AG144,J$10),0)</f>
        <v> -  </v>
      </c>
      <c t="str" s="89" r="AT144">
        <f>IF(W143&gt;0,IF((W143+AH144)&lt;K$10,W143+AH144,K$10),0)</f>
        <v> -  </v>
      </c>
      <c t="str" s="89" r="AU144">
        <f>IF(X143&gt;0,IF((X143+AI144)&lt;L$10,X143+AI144,L$10),0)</f>
        <v> -  </v>
      </c>
      <c t="str" s="89" r="AV144">
        <f>IF(Y143&gt;0,IF((Y143+AJ144)&lt;M$10,Y143+AJ144,M$10),0)</f>
        <v> -  </v>
      </c>
      <c t="str" s="89" r="AW144">
        <f>IF(Z143&gt;0,IF((Z143+AK144)&lt;N$10,Z143+AK144,N$10),0)</f>
        <v> -  </v>
      </c>
      <c t="str" s="89" r="AX144">
        <f>SUM(AN144:AW144)</f>
        <v>#NAME?</v>
      </c>
      <c s="89" r="AY144"/>
      <c t="str" s="91" r="AZ144">
        <f>IF(NOT(snowball),0,IF(Q143&lt;=0,0,IF(AN144+$C144&gt;Q143+AB144,Q143+AB144-AN144,$C144)))</f>
        <v>#NAME?</v>
      </c>
      <c t="str" s="89" r="BA144">
        <f>IF(NOT(snowball),0,IF(R143&lt;=0,0,IF($C144&lt;=SUM($AZ144:AZ144),0,IF(AO144+$C144-SUM($AZ144:AZ144)&gt;R143+AC144,R143+AC144-AO144,$C144-SUM($AZ144:AZ144)))))</f>
        <v>#NAME?</v>
      </c>
      <c t="str" s="89" r="BB144">
        <f>IF(NOT(snowball),0,IF(S143&lt;=0,0,IF($C144&lt;=SUM($AZ144:BA144),0,IF(AP144+$C144-SUM($AZ144:BA144)&gt;S143+AD144,S143+AD144-AP144,$C144-SUM($AZ144:BA144)))))</f>
        <v>#NAME?</v>
      </c>
      <c t="str" s="89" r="BC144">
        <f>IF(NOT(snowball),0,IF(T143&lt;=0,0,IF($C144&lt;=SUM($AZ144:BB144),0,IF(AQ144+$C144-SUM($AZ144:BB144)&gt;T143+AE144,T143+AE144-AQ144,$C144-SUM($AZ144:BB144)))))</f>
        <v>#NAME?</v>
      </c>
      <c t="str" s="89" r="BD144">
        <f>IF(NOT(snowball),0,IF(U143&lt;=0,0,IF($C144&lt;=SUM($AZ144:BC144),0,IF(AR144+$C144-SUM($AZ144:BC144)&gt;U143+AF144,U143+AF144-AR144,$C144-SUM($AZ144:BC144)))))</f>
        <v>#NAME?</v>
      </c>
      <c t="str" s="89" r="BE144">
        <f>IF(NOT(snowball),0,IF(V143&lt;=0,0,IF($C144&lt;=SUM($AZ144:BD144),0,IF(AS144+$C144-SUM($AZ144:BD144)&gt;V143+AG144,V143+AG144-AS144,$C144-SUM($AZ144:BD144)))))</f>
        <v>#NAME?</v>
      </c>
      <c t="str" s="89" r="BF144">
        <f>IF(NOT(snowball),0,IF(W143&lt;=0,0,IF($C144&lt;=SUM($AZ144:BE144),0,IF(AT144+$C144-SUM($AZ144:BE144)&gt;W143+AH144,W143+AH144-AT144,$C144-SUM($AZ144:BE144)))))</f>
        <v>#NAME?</v>
      </c>
      <c t="str" s="89" r="BG144">
        <f>IF(NOT(snowball),0,IF(X143&lt;=0,0,IF($C144&lt;=SUM($AZ144:BF144),0,IF(AU144+$C144-SUM($AZ144:BF144)&gt;X143+AI144,X143+AI144-AU144,$C144-SUM($AZ144:BF144)))))</f>
        <v>#NAME?</v>
      </c>
      <c t="str" s="89" r="BH144">
        <f>IF(NOT(snowball),0,IF(Y143&lt;=0,0,IF($C144&lt;=SUM($AZ144:BG144),0,IF(AV144+$C144-SUM($AZ144:BG144)&gt;Y143+AJ144,Y143+AJ144-AV144,$C144-SUM($AZ144:BG144)))))</f>
        <v>#NAME?</v>
      </c>
      <c t="str" s="89" r="BI144">
        <f>IF(NOT(snowball),0,IF(Z143&lt;=0,0,IF($C144&lt;=SUM($AZ144:BH144),0,IF(AW144+$C144-SUM($AZ144:BH144)&gt;Z143+AK144,Z143+AK144-AW144,$C144-SUM($AZ144:BH144)))))</f>
        <v>#NAME?</v>
      </c>
    </row>
    <row customHeight="1" r="145" ht="10.5">
      <c t="str" s="85" r="A145">
        <f>IF(SUM(Q144:Z144)&lt;=0,"",A144+1)</f>
        <v>#NAME?</v>
      </c>
      <c t="str" s="86" r="B145">
        <f>IF(A145="",NA(),DATE(YEAR(B144),MONTH(B144)+1,1))</f>
        <v>#NAME?</v>
      </c>
      <c t="str" s="87" r="C145">
        <f>IF(A145="","",IF(snowball,IF(($E$5-AX145)&lt;0,0,$E$5-AX145),"n/a")+D145)</f>
        <v>#NAME?</v>
      </c>
      <c s="88" r="D145"/>
      <c t="str" s="89" r="E145">
        <f>AN145+AZ145</f>
        <v>#NAME?</v>
      </c>
      <c t="str" s="89" r="F145">
        <f>AO145+BA145</f>
        <v>#NAME?</v>
      </c>
      <c t="str" s="89" r="G145">
        <f>AP145+BB145</f>
        <v>#NAME?</v>
      </c>
      <c t="str" s="89" r="H145">
        <f>AQ145+BC145</f>
        <v>#NAME?</v>
      </c>
      <c t="str" s="89" r="I145">
        <f>AR145+BD145</f>
        <v>#NAME?</v>
      </c>
      <c t="str" s="89" r="J145">
        <f>AS145+BE145</f>
        <v>#NAME?</v>
      </c>
      <c t="str" s="89" r="K145">
        <f>AT145+BF145</f>
        <v>#NAME?</v>
      </c>
      <c t="str" s="89" r="L145">
        <f>AU145+BG145</f>
        <v>#NAME?</v>
      </c>
      <c t="str" s="89" r="M145">
        <f>AV145+BH145</f>
        <v>#NAME?</v>
      </c>
      <c t="str" s="89" r="N145">
        <f>AW145+BI145</f>
        <v>#NAME?</v>
      </c>
      <c s="90" r="O145"/>
      <c t="str" s="89" r="P145">
        <f>SUM(Q145:Z145)</f>
        <v>#NAME?</v>
      </c>
      <c t="str" s="89" r="Q145">
        <f>IF(E$8=0,0,ROUND(Q144-(E145-AB145),2))</f>
        <v>#NAME?</v>
      </c>
      <c t="str" s="89" r="R145">
        <f>IF(F$8=0,0,ROUND(R144-(F145-AC145),2))</f>
        <v>#NAME?</v>
      </c>
      <c t="str" s="89" r="S145">
        <f>IF(G$8=0,0,ROUND(S144-(G145-AD145),2))</f>
        <v>#NAME?</v>
      </c>
      <c t="str" s="89" r="T145">
        <f>IF(H$8=0,0,ROUND(T144-(H145-AE145),2))</f>
        <v>#NAME?</v>
      </c>
      <c t="str" s="89" r="U145">
        <f>IF(I$8=0,0,ROUND(U144-(I145-AF145),2))</f>
        <v>#NAME?</v>
      </c>
      <c t="str" s="89" r="V145">
        <f>IF(J$8=0,0,ROUND(V144-(J145-AG145),2))</f>
        <v> -  </v>
      </c>
      <c t="str" s="89" r="W145">
        <f>IF(K$8=0,0,ROUND(W144-(K145-AH145),2))</f>
        <v> -  </v>
      </c>
      <c t="str" s="89" r="X145">
        <f>IF(L$8=0,0,ROUND(X144-(L145-AI145),2))</f>
        <v> -  </v>
      </c>
      <c t="str" s="89" r="Y145">
        <f>IF(M$8=0,0,ROUND(Y144-(M145-AJ145),2))</f>
        <v> -  </v>
      </c>
      <c t="str" s="89" r="Z145">
        <f>IF(N$8=0,0,ROUND(Z144-(N145-AK145),2))</f>
        <v> -  </v>
      </c>
      <c s="92" r="AA145"/>
      <c t="str" s="89" r="AB145">
        <f>ROUND(Q144*E$9/12,2)</f>
        <v>#NAME?</v>
      </c>
      <c t="str" s="89" r="AC145">
        <f>ROUND(R144*F$9/12,2)</f>
        <v>#NAME?</v>
      </c>
      <c t="str" s="89" r="AD145">
        <f>ROUND(S144*G$9/12,2)</f>
        <v>#NAME?</v>
      </c>
      <c t="str" s="89" r="AE145">
        <f>ROUND(T144*H$9/12,2)</f>
        <v>#NAME?</v>
      </c>
      <c t="str" s="89" r="AF145">
        <f>ROUND(U144*I$9/12,2)</f>
        <v>#NAME?</v>
      </c>
      <c t="str" s="89" r="AG145">
        <f>ROUND(V144*J$9/12,2)</f>
        <v> -  </v>
      </c>
      <c t="str" s="89" r="AH145">
        <f>ROUND(W144*K$9/12,2)</f>
        <v> -  </v>
      </c>
      <c t="str" s="89" r="AI145">
        <f>ROUND(X144*L$9/12,2)</f>
        <v> -  </v>
      </c>
      <c t="str" s="89" r="AJ145">
        <f>ROUND(Y144*M$9/12,2)</f>
        <v> -  </v>
      </c>
      <c t="str" s="89" r="AK145">
        <f>ROUND(Z144*N$9/12,2)</f>
        <v> -  </v>
      </c>
      <c t="str" s="89" r="AL145">
        <f>SUM(AB145:AK145)</f>
        <v>#NAME?</v>
      </c>
      <c s="93" r="AM145"/>
      <c t="str" s="89" r="AN145">
        <f>IF(Q144&gt;0,IF((Q144+AB145)&lt;E$10,Q144+AB145,E$10),0)</f>
        <v>#NAME?</v>
      </c>
      <c t="str" s="89" r="AO145">
        <f>IF(R144&gt;0,IF((R144+AC145)&lt;F$10,R144+AC145,F$10),0)</f>
        <v>#NAME?</v>
      </c>
      <c t="str" s="89" r="AP145">
        <f>IF(S144&gt;0,IF((S144+AD145)&lt;G$10,S144+AD145,G$10),0)</f>
        <v>#NAME?</v>
      </c>
      <c t="str" s="89" r="AQ145">
        <f>IF(T144&gt;0,IF((T144+AE145)&lt;H$10,T144+AE145,H$10),0)</f>
        <v>#NAME?</v>
      </c>
      <c t="str" s="89" r="AR145">
        <f>IF(U144&gt;0,IF((U144+AF145)&lt;I$10,U144+AF145,I$10),0)</f>
        <v>#NAME?</v>
      </c>
      <c t="str" s="89" r="AS145">
        <f>IF(V144&gt;0,IF((V144+AG145)&lt;J$10,V144+AG145,J$10),0)</f>
        <v> -  </v>
      </c>
      <c t="str" s="89" r="AT145">
        <f>IF(W144&gt;0,IF((W144+AH145)&lt;K$10,W144+AH145,K$10),0)</f>
        <v> -  </v>
      </c>
      <c t="str" s="89" r="AU145">
        <f>IF(X144&gt;0,IF((X144+AI145)&lt;L$10,X144+AI145,L$10),0)</f>
        <v> -  </v>
      </c>
      <c t="str" s="89" r="AV145">
        <f>IF(Y144&gt;0,IF((Y144+AJ145)&lt;M$10,Y144+AJ145,M$10),0)</f>
        <v> -  </v>
      </c>
      <c t="str" s="89" r="AW145">
        <f>IF(Z144&gt;0,IF((Z144+AK145)&lt;N$10,Z144+AK145,N$10),0)</f>
        <v> -  </v>
      </c>
      <c t="str" s="89" r="AX145">
        <f>SUM(AN145:AW145)</f>
        <v>#NAME?</v>
      </c>
      <c s="89" r="AY145"/>
      <c t="str" s="91" r="AZ145">
        <f>IF(NOT(snowball),0,IF(Q144&lt;=0,0,IF(AN145+$C145&gt;Q144+AB145,Q144+AB145-AN145,$C145)))</f>
        <v>#NAME?</v>
      </c>
      <c t="str" s="89" r="BA145">
        <f>IF(NOT(snowball),0,IF(R144&lt;=0,0,IF($C145&lt;=SUM($AZ145:AZ145),0,IF(AO145+$C145-SUM($AZ145:AZ145)&gt;R144+AC145,R144+AC145-AO145,$C145-SUM($AZ145:AZ145)))))</f>
        <v>#NAME?</v>
      </c>
      <c t="str" s="89" r="BB145">
        <f>IF(NOT(snowball),0,IF(S144&lt;=0,0,IF($C145&lt;=SUM($AZ145:BA145),0,IF(AP145+$C145-SUM($AZ145:BA145)&gt;S144+AD145,S144+AD145-AP145,$C145-SUM($AZ145:BA145)))))</f>
        <v>#NAME?</v>
      </c>
      <c t="str" s="89" r="BC145">
        <f>IF(NOT(snowball),0,IF(T144&lt;=0,0,IF($C145&lt;=SUM($AZ145:BB145),0,IF(AQ145+$C145-SUM($AZ145:BB145)&gt;T144+AE145,T144+AE145-AQ145,$C145-SUM($AZ145:BB145)))))</f>
        <v>#NAME?</v>
      </c>
      <c t="str" s="89" r="BD145">
        <f>IF(NOT(snowball),0,IF(U144&lt;=0,0,IF($C145&lt;=SUM($AZ145:BC145),0,IF(AR145+$C145-SUM($AZ145:BC145)&gt;U144+AF145,U144+AF145-AR145,$C145-SUM($AZ145:BC145)))))</f>
        <v>#NAME?</v>
      </c>
      <c t="str" s="89" r="BE145">
        <f>IF(NOT(snowball),0,IF(V144&lt;=0,0,IF($C145&lt;=SUM($AZ145:BD145),0,IF(AS145+$C145-SUM($AZ145:BD145)&gt;V144+AG145,V144+AG145-AS145,$C145-SUM($AZ145:BD145)))))</f>
        <v>#NAME?</v>
      </c>
      <c t="str" s="89" r="BF145">
        <f>IF(NOT(snowball),0,IF(W144&lt;=0,0,IF($C145&lt;=SUM($AZ145:BE145),0,IF(AT145+$C145-SUM($AZ145:BE145)&gt;W144+AH145,W144+AH145-AT145,$C145-SUM($AZ145:BE145)))))</f>
        <v>#NAME?</v>
      </c>
      <c t="str" s="89" r="BG145">
        <f>IF(NOT(snowball),0,IF(X144&lt;=0,0,IF($C145&lt;=SUM($AZ145:BF145),0,IF(AU145+$C145-SUM($AZ145:BF145)&gt;X144+AI145,X144+AI145-AU145,$C145-SUM($AZ145:BF145)))))</f>
        <v>#NAME?</v>
      </c>
      <c t="str" s="89" r="BH145">
        <f>IF(NOT(snowball),0,IF(Y144&lt;=0,0,IF($C145&lt;=SUM($AZ145:BG145),0,IF(AV145+$C145-SUM($AZ145:BG145)&gt;Y144+AJ145,Y144+AJ145-AV145,$C145-SUM($AZ145:BG145)))))</f>
        <v>#NAME?</v>
      </c>
      <c t="str" s="89" r="BI145">
        <f>IF(NOT(snowball),0,IF(Z144&lt;=0,0,IF($C145&lt;=SUM($AZ145:BH145),0,IF(AW145+$C145-SUM($AZ145:BH145)&gt;Z144+AK145,Z144+AK145-AW145,$C145-SUM($AZ145:BH145)))))</f>
        <v>#NAME?</v>
      </c>
    </row>
    <row customHeight="1" r="146" ht="10.5">
      <c t="str" s="85" r="A146">
        <f>IF(SUM(Q145:Z145)&lt;=0,"",A145+1)</f>
        <v>#NAME?</v>
      </c>
      <c t="str" s="86" r="B146">
        <f>IF(A146="",NA(),DATE(YEAR(B145),MONTH(B145)+1,1))</f>
        <v>#NAME?</v>
      </c>
      <c t="str" s="87" r="C146">
        <f>IF(A146="","",IF(snowball,IF(($E$5-AX146)&lt;0,0,$E$5-AX146),"n/a")+D146)</f>
        <v>#NAME?</v>
      </c>
      <c s="88" r="D146"/>
      <c t="str" s="89" r="E146">
        <f>AN146+AZ146</f>
        <v>#NAME?</v>
      </c>
      <c t="str" s="89" r="F146">
        <f>AO146+BA146</f>
        <v>#NAME?</v>
      </c>
      <c t="str" s="89" r="G146">
        <f>AP146+BB146</f>
        <v>#NAME?</v>
      </c>
      <c t="str" s="89" r="H146">
        <f>AQ146+BC146</f>
        <v>#NAME?</v>
      </c>
      <c t="str" s="89" r="I146">
        <f>AR146+BD146</f>
        <v>#NAME?</v>
      </c>
      <c t="str" s="89" r="J146">
        <f>AS146+BE146</f>
        <v>#NAME?</v>
      </c>
      <c t="str" s="89" r="K146">
        <f>AT146+BF146</f>
        <v>#NAME?</v>
      </c>
      <c t="str" s="89" r="L146">
        <f>AU146+BG146</f>
        <v>#NAME?</v>
      </c>
      <c t="str" s="89" r="M146">
        <f>AV146+BH146</f>
        <v>#NAME?</v>
      </c>
      <c t="str" s="89" r="N146">
        <f>AW146+BI146</f>
        <v>#NAME?</v>
      </c>
      <c s="90" r="O146"/>
      <c t="str" s="89" r="P146">
        <f>SUM(Q146:Z146)</f>
        <v>#NAME?</v>
      </c>
      <c t="str" s="89" r="Q146">
        <f>IF(E$8=0,0,ROUND(Q145-(E146-AB146),2))</f>
        <v>#NAME?</v>
      </c>
      <c t="str" s="89" r="R146">
        <f>IF(F$8=0,0,ROUND(R145-(F146-AC146),2))</f>
        <v>#NAME?</v>
      </c>
      <c t="str" s="89" r="S146">
        <f>IF(G$8=0,0,ROUND(S145-(G146-AD146),2))</f>
        <v>#NAME?</v>
      </c>
      <c t="str" s="89" r="T146">
        <f>IF(H$8=0,0,ROUND(T145-(H146-AE146),2))</f>
        <v>#NAME?</v>
      </c>
      <c t="str" s="89" r="U146">
        <f>IF(I$8=0,0,ROUND(U145-(I146-AF146),2))</f>
        <v>#NAME?</v>
      </c>
      <c t="str" s="89" r="V146">
        <f>IF(J$8=0,0,ROUND(V145-(J146-AG146),2))</f>
        <v> -  </v>
      </c>
      <c t="str" s="89" r="W146">
        <f>IF(K$8=0,0,ROUND(W145-(K146-AH146),2))</f>
        <v> -  </v>
      </c>
      <c t="str" s="89" r="X146">
        <f>IF(L$8=0,0,ROUND(X145-(L146-AI146),2))</f>
        <v> -  </v>
      </c>
      <c t="str" s="89" r="Y146">
        <f>IF(M$8=0,0,ROUND(Y145-(M146-AJ146),2))</f>
        <v> -  </v>
      </c>
      <c t="str" s="89" r="Z146">
        <f>IF(N$8=0,0,ROUND(Z145-(N146-AK146),2))</f>
        <v> -  </v>
      </c>
      <c s="92" r="AA146"/>
      <c t="str" s="89" r="AB146">
        <f>ROUND(Q145*E$9/12,2)</f>
        <v>#NAME?</v>
      </c>
      <c t="str" s="89" r="AC146">
        <f>ROUND(R145*F$9/12,2)</f>
        <v>#NAME?</v>
      </c>
      <c t="str" s="89" r="AD146">
        <f>ROUND(S145*G$9/12,2)</f>
        <v>#NAME?</v>
      </c>
      <c t="str" s="89" r="AE146">
        <f>ROUND(T145*H$9/12,2)</f>
        <v>#NAME?</v>
      </c>
      <c t="str" s="89" r="AF146">
        <f>ROUND(U145*I$9/12,2)</f>
        <v>#NAME?</v>
      </c>
      <c t="str" s="89" r="AG146">
        <f>ROUND(V145*J$9/12,2)</f>
        <v> -  </v>
      </c>
      <c t="str" s="89" r="AH146">
        <f>ROUND(W145*K$9/12,2)</f>
        <v> -  </v>
      </c>
      <c t="str" s="89" r="AI146">
        <f>ROUND(X145*L$9/12,2)</f>
        <v> -  </v>
      </c>
      <c t="str" s="89" r="AJ146">
        <f>ROUND(Y145*M$9/12,2)</f>
        <v> -  </v>
      </c>
      <c t="str" s="89" r="AK146">
        <f>ROUND(Z145*N$9/12,2)</f>
        <v> -  </v>
      </c>
      <c t="str" s="89" r="AL146">
        <f>SUM(AB146:AK146)</f>
        <v>#NAME?</v>
      </c>
      <c s="93" r="AM146"/>
      <c t="str" s="89" r="AN146">
        <f>IF(Q145&gt;0,IF((Q145+AB146)&lt;E$10,Q145+AB146,E$10),0)</f>
        <v>#NAME?</v>
      </c>
      <c t="str" s="89" r="AO146">
        <f>IF(R145&gt;0,IF((R145+AC146)&lt;F$10,R145+AC146,F$10),0)</f>
        <v>#NAME?</v>
      </c>
      <c t="str" s="89" r="AP146">
        <f>IF(S145&gt;0,IF((S145+AD146)&lt;G$10,S145+AD146,G$10),0)</f>
        <v>#NAME?</v>
      </c>
      <c t="str" s="89" r="AQ146">
        <f>IF(T145&gt;0,IF((T145+AE146)&lt;H$10,T145+AE146,H$10),0)</f>
        <v>#NAME?</v>
      </c>
      <c t="str" s="89" r="AR146">
        <f>IF(U145&gt;0,IF((U145+AF146)&lt;I$10,U145+AF146,I$10),0)</f>
        <v>#NAME?</v>
      </c>
      <c t="str" s="89" r="AS146">
        <f>IF(V145&gt;0,IF((V145+AG146)&lt;J$10,V145+AG146,J$10),0)</f>
        <v> -  </v>
      </c>
      <c t="str" s="89" r="AT146">
        <f>IF(W145&gt;0,IF((W145+AH146)&lt;K$10,W145+AH146,K$10),0)</f>
        <v> -  </v>
      </c>
      <c t="str" s="89" r="AU146">
        <f>IF(X145&gt;0,IF((X145+AI146)&lt;L$10,X145+AI146,L$10),0)</f>
        <v> -  </v>
      </c>
      <c t="str" s="89" r="AV146">
        <f>IF(Y145&gt;0,IF((Y145+AJ146)&lt;M$10,Y145+AJ146,M$10),0)</f>
        <v> -  </v>
      </c>
      <c t="str" s="89" r="AW146">
        <f>IF(Z145&gt;0,IF((Z145+AK146)&lt;N$10,Z145+AK146,N$10),0)</f>
        <v> -  </v>
      </c>
      <c t="str" s="89" r="AX146">
        <f>SUM(AN146:AW146)</f>
        <v>#NAME?</v>
      </c>
      <c s="89" r="AY146"/>
      <c t="str" s="91" r="AZ146">
        <f>IF(NOT(snowball),0,IF(Q145&lt;=0,0,IF(AN146+$C146&gt;Q145+AB146,Q145+AB146-AN146,$C146)))</f>
        <v>#NAME?</v>
      </c>
      <c t="str" s="89" r="BA146">
        <f>IF(NOT(snowball),0,IF(R145&lt;=0,0,IF($C146&lt;=SUM($AZ146:AZ146),0,IF(AO146+$C146-SUM($AZ146:AZ146)&gt;R145+AC146,R145+AC146-AO146,$C146-SUM($AZ146:AZ146)))))</f>
        <v>#NAME?</v>
      </c>
      <c t="str" s="89" r="BB146">
        <f>IF(NOT(snowball),0,IF(S145&lt;=0,0,IF($C146&lt;=SUM($AZ146:BA146),0,IF(AP146+$C146-SUM($AZ146:BA146)&gt;S145+AD146,S145+AD146-AP146,$C146-SUM($AZ146:BA146)))))</f>
        <v>#NAME?</v>
      </c>
      <c t="str" s="89" r="BC146">
        <f>IF(NOT(snowball),0,IF(T145&lt;=0,0,IF($C146&lt;=SUM($AZ146:BB146),0,IF(AQ146+$C146-SUM($AZ146:BB146)&gt;T145+AE146,T145+AE146-AQ146,$C146-SUM($AZ146:BB146)))))</f>
        <v>#NAME?</v>
      </c>
      <c t="str" s="89" r="BD146">
        <f>IF(NOT(snowball),0,IF(U145&lt;=0,0,IF($C146&lt;=SUM($AZ146:BC146),0,IF(AR146+$C146-SUM($AZ146:BC146)&gt;U145+AF146,U145+AF146-AR146,$C146-SUM($AZ146:BC146)))))</f>
        <v>#NAME?</v>
      </c>
      <c t="str" s="89" r="BE146">
        <f>IF(NOT(snowball),0,IF(V145&lt;=0,0,IF($C146&lt;=SUM($AZ146:BD146),0,IF(AS146+$C146-SUM($AZ146:BD146)&gt;V145+AG146,V145+AG146-AS146,$C146-SUM($AZ146:BD146)))))</f>
        <v>#NAME?</v>
      </c>
      <c t="str" s="89" r="BF146">
        <f>IF(NOT(snowball),0,IF(W145&lt;=0,0,IF($C146&lt;=SUM($AZ146:BE146),0,IF(AT146+$C146-SUM($AZ146:BE146)&gt;W145+AH146,W145+AH146-AT146,$C146-SUM($AZ146:BE146)))))</f>
        <v>#NAME?</v>
      </c>
      <c t="str" s="89" r="BG146">
        <f>IF(NOT(snowball),0,IF(X145&lt;=0,0,IF($C146&lt;=SUM($AZ146:BF146),0,IF(AU146+$C146-SUM($AZ146:BF146)&gt;X145+AI146,X145+AI146-AU146,$C146-SUM($AZ146:BF146)))))</f>
        <v>#NAME?</v>
      </c>
      <c t="str" s="89" r="BH146">
        <f>IF(NOT(snowball),0,IF(Y145&lt;=0,0,IF($C146&lt;=SUM($AZ146:BG146),0,IF(AV146+$C146-SUM($AZ146:BG146)&gt;Y145+AJ146,Y145+AJ146-AV146,$C146-SUM($AZ146:BG146)))))</f>
        <v>#NAME?</v>
      </c>
      <c t="str" s="89" r="BI146">
        <f>IF(NOT(snowball),0,IF(Z145&lt;=0,0,IF($C146&lt;=SUM($AZ146:BH146),0,IF(AW146+$C146-SUM($AZ146:BH146)&gt;Z145+AK146,Z145+AK146-AW146,$C146-SUM($AZ146:BH146)))))</f>
        <v>#NAME?</v>
      </c>
    </row>
    <row customHeight="1" r="147" ht="10.5">
      <c t="str" s="85" r="A147">
        <f>IF(SUM(Q146:Z146)&lt;=0,"",A146+1)</f>
        <v>#NAME?</v>
      </c>
      <c t="str" s="86" r="B147">
        <f>IF(A147="",NA(),DATE(YEAR(B146),MONTH(B146)+1,1))</f>
        <v>#NAME?</v>
      </c>
      <c t="str" s="87" r="C147">
        <f>IF(A147="","",IF(snowball,IF(($E$5-AX147)&lt;0,0,$E$5-AX147),"n/a")+D147)</f>
        <v>#NAME?</v>
      </c>
      <c s="88" r="D147"/>
      <c t="str" s="89" r="E147">
        <f>AN147+AZ147</f>
        <v>#NAME?</v>
      </c>
      <c t="str" s="89" r="F147">
        <f>AO147+BA147</f>
        <v>#NAME?</v>
      </c>
      <c t="str" s="89" r="G147">
        <f>AP147+BB147</f>
        <v>#NAME?</v>
      </c>
      <c t="str" s="89" r="H147">
        <f>AQ147+BC147</f>
        <v>#NAME?</v>
      </c>
      <c t="str" s="89" r="I147">
        <f>AR147+BD147</f>
        <v>#NAME?</v>
      </c>
      <c t="str" s="89" r="J147">
        <f>AS147+BE147</f>
        <v>#NAME?</v>
      </c>
      <c t="str" s="89" r="K147">
        <f>AT147+BF147</f>
        <v>#NAME?</v>
      </c>
      <c t="str" s="89" r="L147">
        <f>AU147+BG147</f>
        <v>#NAME?</v>
      </c>
      <c t="str" s="89" r="M147">
        <f>AV147+BH147</f>
        <v>#NAME?</v>
      </c>
      <c t="str" s="89" r="N147">
        <f>AW147+BI147</f>
        <v>#NAME?</v>
      </c>
      <c s="90" r="O147"/>
      <c t="str" s="89" r="P147">
        <f>SUM(Q147:Z147)</f>
        <v>#NAME?</v>
      </c>
      <c t="str" s="89" r="Q147">
        <f>IF(E$8=0,0,ROUND(Q146-(E147-AB147),2))</f>
        <v>#NAME?</v>
      </c>
      <c t="str" s="89" r="R147">
        <f>IF(F$8=0,0,ROUND(R146-(F147-AC147),2))</f>
        <v>#NAME?</v>
      </c>
      <c t="str" s="89" r="S147">
        <f>IF(G$8=0,0,ROUND(S146-(G147-AD147),2))</f>
        <v>#NAME?</v>
      </c>
      <c t="str" s="89" r="T147">
        <f>IF(H$8=0,0,ROUND(T146-(H147-AE147),2))</f>
        <v>#NAME?</v>
      </c>
      <c t="str" s="89" r="U147">
        <f>IF(I$8=0,0,ROUND(U146-(I147-AF147),2))</f>
        <v>#NAME?</v>
      </c>
      <c t="str" s="89" r="V147">
        <f>IF(J$8=0,0,ROUND(V146-(J147-AG147),2))</f>
        <v> -  </v>
      </c>
      <c t="str" s="89" r="W147">
        <f>IF(K$8=0,0,ROUND(W146-(K147-AH147),2))</f>
        <v> -  </v>
      </c>
      <c t="str" s="89" r="X147">
        <f>IF(L$8=0,0,ROUND(X146-(L147-AI147),2))</f>
        <v> -  </v>
      </c>
      <c t="str" s="89" r="Y147">
        <f>IF(M$8=0,0,ROUND(Y146-(M147-AJ147),2))</f>
        <v> -  </v>
      </c>
      <c t="str" s="89" r="Z147">
        <f>IF(N$8=0,0,ROUND(Z146-(N147-AK147),2))</f>
        <v> -  </v>
      </c>
      <c s="92" r="AA147"/>
      <c t="str" s="89" r="AB147">
        <f>ROUND(Q146*E$9/12,2)</f>
        <v>#NAME?</v>
      </c>
      <c t="str" s="89" r="AC147">
        <f>ROUND(R146*F$9/12,2)</f>
        <v>#NAME?</v>
      </c>
      <c t="str" s="89" r="AD147">
        <f>ROUND(S146*G$9/12,2)</f>
        <v>#NAME?</v>
      </c>
      <c t="str" s="89" r="AE147">
        <f>ROUND(T146*H$9/12,2)</f>
        <v>#NAME?</v>
      </c>
      <c t="str" s="89" r="AF147">
        <f>ROUND(U146*I$9/12,2)</f>
        <v>#NAME?</v>
      </c>
      <c t="str" s="89" r="AG147">
        <f>ROUND(V146*J$9/12,2)</f>
        <v> -  </v>
      </c>
      <c t="str" s="89" r="AH147">
        <f>ROUND(W146*K$9/12,2)</f>
        <v> -  </v>
      </c>
      <c t="str" s="89" r="AI147">
        <f>ROUND(X146*L$9/12,2)</f>
        <v> -  </v>
      </c>
      <c t="str" s="89" r="AJ147">
        <f>ROUND(Y146*M$9/12,2)</f>
        <v> -  </v>
      </c>
      <c t="str" s="89" r="AK147">
        <f>ROUND(Z146*N$9/12,2)</f>
        <v> -  </v>
      </c>
      <c t="str" s="89" r="AL147">
        <f>SUM(AB147:AK147)</f>
        <v>#NAME?</v>
      </c>
      <c s="93" r="AM147"/>
      <c t="str" s="89" r="AN147">
        <f>IF(Q146&gt;0,IF((Q146+AB147)&lt;E$10,Q146+AB147,E$10),0)</f>
        <v>#NAME?</v>
      </c>
      <c t="str" s="89" r="AO147">
        <f>IF(R146&gt;0,IF((R146+AC147)&lt;F$10,R146+AC147,F$10),0)</f>
        <v>#NAME?</v>
      </c>
      <c t="str" s="89" r="AP147">
        <f>IF(S146&gt;0,IF((S146+AD147)&lt;G$10,S146+AD147,G$10),0)</f>
        <v>#NAME?</v>
      </c>
      <c t="str" s="89" r="AQ147">
        <f>IF(T146&gt;0,IF((T146+AE147)&lt;H$10,T146+AE147,H$10),0)</f>
        <v>#NAME?</v>
      </c>
      <c t="str" s="89" r="AR147">
        <f>IF(U146&gt;0,IF((U146+AF147)&lt;I$10,U146+AF147,I$10),0)</f>
        <v>#NAME?</v>
      </c>
      <c t="str" s="89" r="AS147">
        <f>IF(V146&gt;0,IF((V146+AG147)&lt;J$10,V146+AG147,J$10),0)</f>
        <v> -  </v>
      </c>
      <c t="str" s="89" r="AT147">
        <f>IF(W146&gt;0,IF((W146+AH147)&lt;K$10,W146+AH147,K$10),0)</f>
        <v> -  </v>
      </c>
      <c t="str" s="89" r="AU147">
        <f>IF(X146&gt;0,IF((X146+AI147)&lt;L$10,X146+AI147,L$10),0)</f>
        <v> -  </v>
      </c>
      <c t="str" s="89" r="AV147">
        <f>IF(Y146&gt;0,IF((Y146+AJ147)&lt;M$10,Y146+AJ147,M$10),0)</f>
        <v> -  </v>
      </c>
      <c t="str" s="89" r="AW147">
        <f>IF(Z146&gt;0,IF((Z146+AK147)&lt;N$10,Z146+AK147,N$10),0)</f>
        <v> -  </v>
      </c>
      <c t="str" s="89" r="AX147">
        <f>SUM(AN147:AW147)</f>
        <v>#NAME?</v>
      </c>
      <c s="89" r="AY147"/>
      <c t="str" s="91" r="AZ147">
        <f>IF(NOT(snowball),0,IF(Q146&lt;=0,0,IF(AN147+$C147&gt;Q146+AB147,Q146+AB147-AN147,$C147)))</f>
        <v>#NAME?</v>
      </c>
      <c t="str" s="89" r="BA147">
        <f>IF(NOT(snowball),0,IF(R146&lt;=0,0,IF($C147&lt;=SUM($AZ147:AZ147),0,IF(AO147+$C147-SUM($AZ147:AZ147)&gt;R146+AC147,R146+AC147-AO147,$C147-SUM($AZ147:AZ147)))))</f>
        <v>#NAME?</v>
      </c>
      <c t="str" s="89" r="BB147">
        <f>IF(NOT(snowball),0,IF(S146&lt;=0,0,IF($C147&lt;=SUM($AZ147:BA147),0,IF(AP147+$C147-SUM($AZ147:BA147)&gt;S146+AD147,S146+AD147-AP147,$C147-SUM($AZ147:BA147)))))</f>
        <v>#NAME?</v>
      </c>
      <c t="str" s="89" r="BC147">
        <f>IF(NOT(snowball),0,IF(T146&lt;=0,0,IF($C147&lt;=SUM($AZ147:BB147),0,IF(AQ147+$C147-SUM($AZ147:BB147)&gt;T146+AE147,T146+AE147-AQ147,$C147-SUM($AZ147:BB147)))))</f>
        <v>#NAME?</v>
      </c>
      <c t="str" s="89" r="BD147">
        <f>IF(NOT(snowball),0,IF(U146&lt;=0,0,IF($C147&lt;=SUM($AZ147:BC147),0,IF(AR147+$C147-SUM($AZ147:BC147)&gt;U146+AF147,U146+AF147-AR147,$C147-SUM($AZ147:BC147)))))</f>
        <v>#NAME?</v>
      </c>
      <c t="str" s="89" r="BE147">
        <f>IF(NOT(snowball),0,IF(V146&lt;=0,0,IF($C147&lt;=SUM($AZ147:BD147),0,IF(AS147+$C147-SUM($AZ147:BD147)&gt;V146+AG147,V146+AG147-AS147,$C147-SUM($AZ147:BD147)))))</f>
        <v>#NAME?</v>
      </c>
      <c t="str" s="89" r="BF147">
        <f>IF(NOT(snowball),0,IF(W146&lt;=0,0,IF($C147&lt;=SUM($AZ147:BE147),0,IF(AT147+$C147-SUM($AZ147:BE147)&gt;W146+AH147,W146+AH147-AT147,$C147-SUM($AZ147:BE147)))))</f>
        <v>#NAME?</v>
      </c>
      <c t="str" s="89" r="BG147">
        <f>IF(NOT(snowball),0,IF(X146&lt;=0,0,IF($C147&lt;=SUM($AZ147:BF147),0,IF(AU147+$C147-SUM($AZ147:BF147)&gt;X146+AI147,X146+AI147-AU147,$C147-SUM($AZ147:BF147)))))</f>
        <v>#NAME?</v>
      </c>
      <c t="str" s="89" r="BH147">
        <f>IF(NOT(snowball),0,IF(Y146&lt;=0,0,IF($C147&lt;=SUM($AZ147:BG147),0,IF(AV147+$C147-SUM($AZ147:BG147)&gt;Y146+AJ147,Y146+AJ147-AV147,$C147-SUM($AZ147:BG147)))))</f>
        <v>#NAME?</v>
      </c>
      <c t="str" s="89" r="BI147">
        <f>IF(NOT(snowball),0,IF(Z146&lt;=0,0,IF($C147&lt;=SUM($AZ147:BH147),0,IF(AW147+$C147-SUM($AZ147:BH147)&gt;Z146+AK147,Z146+AK147-AW147,$C147-SUM($AZ147:BH147)))))</f>
        <v>#NAME?</v>
      </c>
    </row>
    <row customHeight="1" r="148" ht="10.5">
      <c t="str" s="85" r="A148">
        <f>IF(SUM(Q147:Z147)&lt;=0,"",A147+1)</f>
        <v>#NAME?</v>
      </c>
      <c t="str" s="86" r="B148">
        <f>IF(A148="",NA(),DATE(YEAR(B147),MONTH(B147)+1,1))</f>
        <v>#NAME?</v>
      </c>
      <c t="str" s="87" r="C148">
        <f>IF(A148="","",IF(snowball,IF(($E$5-AX148)&lt;0,0,$E$5-AX148),"n/a")+D148)</f>
        <v>#NAME?</v>
      </c>
      <c s="88" r="D148"/>
      <c t="str" s="89" r="E148">
        <f>AN148+AZ148</f>
        <v>#NAME?</v>
      </c>
      <c t="str" s="89" r="F148">
        <f>AO148+BA148</f>
        <v>#NAME?</v>
      </c>
      <c t="str" s="89" r="G148">
        <f>AP148+BB148</f>
        <v>#NAME?</v>
      </c>
      <c t="str" s="89" r="H148">
        <f>AQ148+BC148</f>
        <v>#NAME?</v>
      </c>
      <c t="str" s="89" r="I148">
        <f>AR148+BD148</f>
        <v>#NAME?</v>
      </c>
      <c t="str" s="89" r="J148">
        <f>AS148+BE148</f>
        <v>#NAME?</v>
      </c>
      <c t="str" s="89" r="K148">
        <f>AT148+BF148</f>
        <v>#NAME?</v>
      </c>
      <c t="str" s="89" r="L148">
        <f>AU148+BG148</f>
        <v>#NAME?</v>
      </c>
      <c t="str" s="89" r="M148">
        <f>AV148+BH148</f>
        <v>#NAME?</v>
      </c>
      <c t="str" s="89" r="N148">
        <f>AW148+BI148</f>
        <v>#NAME?</v>
      </c>
      <c s="90" r="O148"/>
      <c t="str" s="89" r="P148">
        <f>SUM(Q148:Z148)</f>
        <v>#NAME?</v>
      </c>
      <c t="str" s="89" r="Q148">
        <f>IF(E$8=0,0,ROUND(Q147-(E148-AB148),2))</f>
        <v>#NAME?</v>
      </c>
      <c t="str" s="89" r="R148">
        <f>IF(F$8=0,0,ROUND(R147-(F148-AC148),2))</f>
        <v>#NAME?</v>
      </c>
      <c t="str" s="89" r="S148">
        <f>IF(G$8=0,0,ROUND(S147-(G148-AD148),2))</f>
        <v>#NAME?</v>
      </c>
      <c t="str" s="89" r="T148">
        <f>IF(H$8=0,0,ROUND(T147-(H148-AE148),2))</f>
        <v>#NAME?</v>
      </c>
      <c t="str" s="89" r="U148">
        <f>IF(I$8=0,0,ROUND(U147-(I148-AF148),2))</f>
        <v>#NAME?</v>
      </c>
      <c t="str" s="89" r="V148">
        <f>IF(J$8=0,0,ROUND(V147-(J148-AG148),2))</f>
        <v> -  </v>
      </c>
      <c t="str" s="89" r="W148">
        <f>IF(K$8=0,0,ROUND(W147-(K148-AH148),2))</f>
        <v> -  </v>
      </c>
      <c t="str" s="89" r="X148">
        <f>IF(L$8=0,0,ROUND(X147-(L148-AI148),2))</f>
        <v> -  </v>
      </c>
      <c t="str" s="89" r="Y148">
        <f>IF(M$8=0,0,ROUND(Y147-(M148-AJ148),2))</f>
        <v> -  </v>
      </c>
      <c t="str" s="89" r="Z148">
        <f>IF(N$8=0,0,ROUND(Z147-(N148-AK148),2))</f>
        <v> -  </v>
      </c>
      <c s="92" r="AA148"/>
      <c t="str" s="89" r="AB148">
        <f>ROUND(Q147*E$9/12,2)</f>
        <v>#NAME?</v>
      </c>
      <c t="str" s="89" r="AC148">
        <f>ROUND(R147*F$9/12,2)</f>
        <v>#NAME?</v>
      </c>
      <c t="str" s="89" r="AD148">
        <f>ROUND(S147*G$9/12,2)</f>
        <v>#NAME?</v>
      </c>
      <c t="str" s="89" r="AE148">
        <f>ROUND(T147*H$9/12,2)</f>
        <v>#NAME?</v>
      </c>
      <c t="str" s="89" r="AF148">
        <f>ROUND(U147*I$9/12,2)</f>
        <v>#NAME?</v>
      </c>
      <c t="str" s="89" r="AG148">
        <f>ROUND(V147*J$9/12,2)</f>
        <v> -  </v>
      </c>
      <c t="str" s="89" r="AH148">
        <f>ROUND(W147*K$9/12,2)</f>
        <v> -  </v>
      </c>
      <c t="str" s="89" r="AI148">
        <f>ROUND(X147*L$9/12,2)</f>
        <v> -  </v>
      </c>
      <c t="str" s="89" r="AJ148">
        <f>ROUND(Y147*M$9/12,2)</f>
        <v> -  </v>
      </c>
      <c t="str" s="89" r="AK148">
        <f>ROUND(Z147*N$9/12,2)</f>
        <v> -  </v>
      </c>
      <c t="str" s="89" r="AL148">
        <f>SUM(AB148:AK148)</f>
        <v>#NAME?</v>
      </c>
      <c s="93" r="AM148"/>
      <c t="str" s="89" r="AN148">
        <f>IF(Q147&gt;0,IF((Q147+AB148)&lt;E$10,Q147+AB148,E$10),0)</f>
        <v>#NAME?</v>
      </c>
      <c t="str" s="89" r="AO148">
        <f>IF(R147&gt;0,IF((R147+AC148)&lt;F$10,R147+AC148,F$10),0)</f>
        <v>#NAME?</v>
      </c>
      <c t="str" s="89" r="AP148">
        <f>IF(S147&gt;0,IF((S147+AD148)&lt;G$10,S147+AD148,G$10),0)</f>
        <v>#NAME?</v>
      </c>
      <c t="str" s="89" r="AQ148">
        <f>IF(T147&gt;0,IF((T147+AE148)&lt;H$10,T147+AE148,H$10),0)</f>
        <v>#NAME?</v>
      </c>
      <c t="str" s="89" r="AR148">
        <f>IF(U147&gt;0,IF((U147+AF148)&lt;I$10,U147+AF148,I$10),0)</f>
        <v>#NAME?</v>
      </c>
      <c t="str" s="89" r="AS148">
        <f>IF(V147&gt;0,IF((V147+AG148)&lt;J$10,V147+AG148,J$10),0)</f>
        <v> -  </v>
      </c>
      <c t="str" s="89" r="AT148">
        <f>IF(W147&gt;0,IF((W147+AH148)&lt;K$10,W147+AH148,K$10),0)</f>
        <v> -  </v>
      </c>
      <c t="str" s="89" r="AU148">
        <f>IF(X147&gt;0,IF((X147+AI148)&lt;L$10,X147+AI148,L$10),0)</f>
        <v> -  </v>
      </c>
      <c t="str" s="89" r="AV148">
        <f>IF(Y147&gt;0,IF((Y147+AJ148)&lt;M$10,Y147+AJ148,M$10),0)</f>
        <v> -  </v>
      </c>
      <c t="str" s="89" r="AW148">
        <f>IF(Z147&gt;0,IF((Z147+AK148)&lt;N$10,Z147+AK148,N$10),0)</f>
        <v> -  </v>
      </c>
      <c t="str" s="89" r="AX148">
        <f>SUM(AN148:AW148)</f>
        <v>#NAME?</v>
      </c>
      <c s="89" r="AY148"/>
      <c t="str" s="91" r="AZ148">
        <f>IF(NOT(snowball),0,IF(Q147&lt;=0,0,IF(AN148+$C148&gt;Q147+AB148,Q147+AB148-AN148,$C148)))</f>
        <v>#NAME?</v>
      </c>
      <c t="str" s="89" r="BA148">
        <f>IF(NOT(snowball),0,IF(R147&lt;=0,0,IF($C148&lt;=SUM($AZ148:AZ148),0,IF(AO148+$C148-SUM($AZ148:AZ148)&gt;R147+AC148,R147+AC148-AO148,$C148-SUM($AZ148:AZ148)))))</f>
        <v>#NAME?</v>
      </c>
      <c t="str" s="89" r="BB148">
        <f>IF(NOT(snowball),0,IF(S147&lt;=0,0,IF($C148&lt;=SUM($AZ148:BA148),0,IF(AP148+$C148-SUM($AZ148:BA148)&gt;S147+AD148,S147+AD148-AP148,$C148-SUM($AZ148:BA148)))))</f>
        <v>#NAME?</v>
      </c>
      <c t="str" s="89" r="BC148">
        <f>IF(NOT(snowball),0,IF(T147&lt;=0,0,IF($C148&lt;=SUM($AZ148:BB148),0,IF(AQ148+$C148-SUM($AZ148:BB148)&gt;T147+AE148,T147+AE148-AQ148,$C148-SUM($AZ148:BB148)))))</f>
        <v>#NAME?</v>
      </c>
      <c t="str" s="89" r="BD148">
        <f>IF(NOT(snowball),0,IF(U147&lt;=0,0,IF($C148&lt;=SUM($AZ148:BC148),0,IF(AR148+$C148-SUM($AZ148:BC148)&gt;U147+AF148,U147+AF148-AR148,$C148-SUM($AZ148:BC148)))))</f>
        <v>#NAME?</v>
      </c>
      <c t="str" s="89" r="BE148">
        <f>IF(NOT(snowball),0,IF(V147&lt;=0,0,IF($C148&lt;=SUM($AZ148:BD148),0,IF(AS148+$C148-SUM($AZ148:BD148)&gt;V147+AG148,V147+AG148-AS148,$C148-SUM($AZ148:BD148)))))</f>
        <v>#NAME?</v>
      </c>
      <c t="str" s="89" r="BF148">
        <f>IF(NOT(snowball),0,IF(W147&lt;=0,0,IF($C148&lt;=SUM($AZ148:BE148),0,IF(AT148+$C148-SUM($AZ148:BE148)&gt;W147+AH148,W147+AH148-AT148,$C148-SUM($AZ148:BE148)))))</f>
        <v>#NAME?</v>
      </c>
      <c t="str" s="89" r="BG148">
        <f>IF(NOT(snowball),0,IF(X147&lt;=0,0,IF($C148&lt;=SUM($AZ148:BF148),0,IF(AU148+$C148-SUM($AZ148:BF148)&gt;X147+AI148,X147+AI148-AU148,$C148-SUM($AZ148:BF148)))))</f>
        <v>#NAME?</v>
      </c>
      <c t="str" s="89" r="BH148">
        <f>IF(NOT(snowball),0,IF(Y147&lt;=0,0,IF($C148&lt;=SUM($AZ148:BG148),0,IF(AV148+$C148-SUM($AZ148:BG148)&gt;Y147+AJ148,Y147+AJ148-AV148,$C148-SUM($AZ148:BG148)))))</f>
        <v>#NAME?</v>
      </c>
      <c t="str" s="89" r="BI148">
        <f>IF(NOT(snowball),0,IF(Z147&lt;=0,0,IF($C148&lt;=SUM($AZ148:BH148),0,IF(AW148+$C148-SUM($AZ148:BH148)&gt;Z147+AK148,Z147+AK148-AW148,$C148-SUM($AZ148:BH148)))))</f>
        <v>#NAME?</v>
      </c>
    </row>
    <row customHeight="1" r="149" ht="10.5">
      <c t="str" s="85" r="A149">
        <f>IF(SUM(Q148:Z148)&lt;=0,"",A148+1)</f>
        <v>#NAME?</v>
      </c>
      <c t="str" s="86" r="B149">
        <f>IF(A149="",NA(),DATE(YEAR(B148),MONTH(B148)+1,1))</f>
        <v>#NAME?</v>
      </c>
      <c t="str" s="87" r="C149">
        <f>IF(A149="","",IF(snowball,IF(($E$5-AX149)&lt;0,0,$E$5-AX149),"n/a")+D149)</f>
        <v>#NAME?</v>
      </c>
      <c s="88" r="D149"/>
      <c t="str" s="89" r="E149">
        <f>AN149+AZ149</f>
        <v>#NAME?</v>
      </c>
      <c t="str" s="89" r="F149">
        <f>AO149+BA149</f>
        <v>#NAME?</v>
      </c>
      <c t="str" s="89" r="G149">
        <f>AP149+BB149</f>
        <v>#NAME?</v>
      </c>
      <c t="str" s="89" r="H149">
        <f>AQ149+BC149</f>
        <v>#NAME?</v>
      </c>
      <c t="str" s="89" r="I149">
        <f>AR149+BD149</f>
        <v>#NAME?</v>
      </c>
      <c t="str" s="89" r="J149">
        <f>AS149+BE149</f>
        <v>#NAME?</v>
      </c>
      <c t="str" s="89" r="K149">
        <f>AT149+BF149</f>
        <v>#NAME?</v>
      </c>
      <c t="str" s="89" r="L149">
        <f>AU149+BG149</f>
        <v>#NAME?</v>
      </c>
      <c t="str" s="89" r="M149">
        <f>AV149+BH149</f>
        <v>#NAME?</v>
      </c>
      <c t="str" s="89" r="N149">
        <f>AW149+BI149</f>
        <v>#NAME?</v>
      </c>
      <c s="90" r="O149"/>
      <c t="str" s="89" r="P149">
        <f>SUM(Q149:Z149)</f>
        <v>#NAME?</v>
      </c>
      <c t="str" s="89" r="Q149">
        <f>IF(E$8=0,0,ROUND(Q148-(E149-AB149),2))</f>
        <v>#NAME?</v>
      </c>
      <c t="str" s="89" r="R149">
        <f>IF(F$8=0,0,ROUND(R148-(F149-AC149),2))</f>
        <v>#NAME?</v>
      </c>
      <c t="str" s="89" r="S149">
        <f>IF(G$8=0,0,ROUND(S148-(G149-AD149),2))</f>
        <v>#NAME?</v>
      </c>
      <c t="str" s="89" r="T149">
        <f>IF(H$8=0,0,ROUND(T148-(H149-AE149),2))</f>
        <v>#NAME?</v>
      </c>
      <c t="str" s="89" r="U149">
        <f>IF(I$8=0,0,ROUND(U148-(I149-AF149),2))</f>
        <v>#NAME?</v>
      </c>
      <c t="str" s="89" r="V149">
        <f>IF(J$8=0,0,ROUND(V148-(J149-AG149),2))</f>
        <v> -  </v>
      </c>
      <c t="str" s="89" r="W149">
        <f>IF(K$8=0,0,ROUND(W148-(K149-AH149),2))</f>
        <v> -  </v>
      </c>
      <c t="str" s="89" r="X149">
        <f>IF(L$8=0,0,ROUND(X148-(L149-AI149),2))</f>
        <v> -  </v>
      </c>
      <c t="str" s="89" r="Y149">
        <f>IF(M$8=0,0,ROUND(Y148-(M149-AJ149),2))</f>
        <v> -  </v>
      </c>
      <c t="str" s="89" r="Z149">
        <f>IF(N$8=0,0,ROUND(Z148-(N149-AK149),2))</f>
        <v> -  </v>
      </c>
      <c s="92" r="AA149"/>
      <c t="str" s="89" r="AB149">
        <f>ROUND(Q148*E$9/12,2)</f>
        <v>#NAME?</v>
      </c>
      <c t="str" s="89" r="AC149">
        <f>ROUND(R148*F$9/12,2)</f>
        <v>#NAME?</v>
      </c>
      <c t="str" s="89" r="AD149">
        <f>ROUND(S148*G$9/12,2)</f>
        <v>#NAME?</v>
      </c>
      <c t="str" s="89" r="AE149">
        <f>ROUND(T148*H$9/12,2)</f>
        <v>#NAME?</v>
      </c>
      <c t="str" s="89" r="AF149">
        <f>ROUND(U148*I$9/12,2)</f>
        <v>#NAME?</v>
      </c>
      <c t="str" s="89" r="AG149">
        <f>ROUND(V148*J$9/12,2)</f>
        <v> -  </v>
      </c>
      <c t="str" s="89" r="AH149">
        <f>ROUND(W148*K$9/12,2)</f>
        <v> -  </v>
      </c>
      <c t="str" s="89" r="AI149">
        <f>ROUND(X148*L$9/12,2)</f>
        <v> -  </v>
      </c>
      <c t="str" s="89" r="AJ149">
        <f>ROUND(Y148*M$9/12,2)</f>
        <v> -  </v>
      </c>
      <c t="str" s="89" r="AK149">
        <f>ROUND(Z148*N$9/12,2)</f>
        <v> -  </v>
      </c>
      <c t="str" s="89" r="AL149">
        <f>SUM(AB149:AK149)</f>
        <v>#NAME?</v>
      </c>
      <c s="93" r="AM149"/>
      <c t="str" s="89" r="AN149">
        <f>IF(Q148&gt;0,IF((Q148+AB149)&lt;E$10,Q148+AB149,E$10),0)</f>
        <v>#NAME?</v>
      </c>
      <c t="str" s="89" r="AO149">
        <f>IF(R148&gt;0,IF((R148+AC149)&lt;F$10,R148+AC149,F$10),0)</f>
        <v>#NAME?</v>
      </c>
      <c t="str" s="89" r="AP149">
        <f>IF(S148&gt;0,IF((S148+AD149)&lt;G$10,S148+AD149,G$10),0)</f>
        <v>#NAME?</v>
      </c>
      <c t="str" s="89" r="AQ149">
        <f>IF(T148&gt;0,IF((T148+AE149)&lt;H$10,T148+AE149,H$10),0)</f>
        <v>#NAME?</v>
      </c>
      <c t="str" s="89" r="AR149">
        <f>IF(U148&gt;0,IF((U148+AF149)&lt;I$10,U148+AF149,I$10),0)</f>
        <v>#NAME?</v>
      </c>
      <c t="str" s="89" r="AS149">
        <f>IF(V148&gt;0,IF((V148+AG149)&lt;J$10,V148+AG149,J$10),0)</f>
        <v> -  </v>
      </c>
      <c t="str" s="89" r="AT149">
        <f>IF(W148&gt;0,IF((W148+AH149)&lt;K$10,W148+AH149,K$10),0)</f>
        <v> -  </v>
      </c>
      <c t="str" s="89" r="AU149">
        <f>IF(X148&gt;0,IF((X148+AI149)&lt;L$10,X148+AI149,L$10),0)</f>
        <v> -  </v>
      </c>
      <c t="str" s="89" r="AV149">
        <f>IF(Y148&gt;0,IF((Y148+AJ149)&lt;M$10,Y148+AJ149,M$10),0)</f>
        <v> -  </v>
      </c>
      <c t="str" s="89" r="AW149">
        <f>IF(Z148&gt;0,IF((Z148+AK149)&lt;N$10,Z148+AK149,N$10),0)</f>
        <v> -  </v>
      </c>
      <c t="str" s="89" r="AX149">
        <f>SUM(AN149:AW149)</f>
        <v>#NAME?</v>
      </c>
      <c s="89" r="AY149"/>
      <c t="str" s="91" r="AZ149">
        <f>IF(NOT(snowball),0,IF(Q148&lt;=0,0,IF(AN149+$C149&gt;Q148+AB149,Q148+AB149-AN149,$C149)))</f>
        <v>#NAME?</v>
      </c>
      <c t="str" s="89" r="BA149">
        <f>IF(NOT(snowball),0,IF(R148&lt;=0,0,IF($C149&lt;=SUM($AZ149:AZ149),0,IF(AO149+$C149-SUM($AZ149:AZ149)&gt;R148+AC149,R148+AC149-AO149,$C149-SUM($AZ149:AZ149)))))</f>
        <v>#NAME?</v>
      </c>
      <c t="str" s="89" r="BB149">
        <f>IF(NOT(snowball),0,IF(S148&lt;=0,0,IF($C149&lt;=SUM($AZ149:BA149),0,IF(AP149+$C149-SUM($AZ149:BA149)&gt;S148+AD149,S148+AD149-AP149,$C149-SUM($AZ149:BA149)))))</f>
        <v>#NAME?</v>
      </c>
      <c t="str" s="89" r="BC149">
        <f>IF(NOT(snowball),0,IF(T148&lt;=0,0,IF($C149&lt;=SUM($AZ149:BB149),0,IF(AQ149+$C149-SUM($AZ149:BB149)&gt;T148+AE149,T148+AE149-AQ149,$C149-SUM($AZ149:BB149)))))</f>
        <v>#NAME?</v>
      </c>
      <c t="str" s="89" r="BD149">
        <f>IF(NOT(snowball),0,IF(U148&lt;=0,0,IF($C149&lt;=SUM($AZ149:BC149),0,IF(AR149+$C149-SUM($AZ149:BC149)&gt;U148+AF149,U148+AF149-AR149,$C149-SUM($AZ149:BC149)))))</f>
        <v>#NAME?</v>
      </c>
      <c t="str" s="89" r="BE149">
        <f>IF(NOT(snowball),0,IF(V148&lt;=0,0,IF($C149&lt;=SUM($AZ149:BD149),0,IF(AS149+$C149-SUM($AZ149:BD149)&gt;V148+AG149,V148+AG149-AS149,$C149-SUM($AZ149:BD149)))))</f>
        <v>#NAME?</v>
      </c>
      <c t="str" s="89" r="BF149">
        <f>IF(NOT(snowball),0,IF(W148&lt;=0,0,IF($C149&lt;=SUM($AZ149:BE149),0,IF(AT149+$C149-SUM($AZ149:BE149)&gt;W148+AH149,W148+AH149-AT149,$C149-SUM($AZ149:BE149)))))</f>
        <v>#NAME?</v>
      </c>
      <c t="str" s="89" r="BG149">
        <f>IF(NOT(snowball),0,IF(X148&lt;=0,0,IF($C149&lt;=SUM($AZ149:BF149),0,IF(AU149+$C149-SUM($AZ149:BF149)&gt;X148+AI149,X148+AI149-AU149,$C149-SUM($AZ149:BF149)))))</f>
        <v>#NAME?</v>
      </c>
      <c t="str" s="89" r="BH149">
        <f>IF(NOT(snowball),0,IF(Y148&lt;=0,0,IF($C149&lt;=SUM($AZ149:BG149),0,IF(AV149+$C149-SUM($AZ149:BG149)&gt;Y148+AJ149,Y148+AJ149-AV149,$C149-SUM($AZ149:BG149)))))</f>
        <v>#NAME?</v>
      </c>
      <c t="str" s="89" r="BI149">
        <f>IF(NOT(snowball),0,IF(Z148&lt;=0,0,IF($C149&lt;=SUM($AZ149:BH149),0,IF(AW149+$C149-SUM($AZ149:BH149)&gt;Z148+AK149,Z148+AK149-AW149,$C149-SUM($AZ149:BH149)))))</f>
        <v>#NAME?</v>
      </c>
    </row>
    <row customHeight="1" r="150" ht="10.5">
      <c t="str" s="85" r="A150">
        <f>IF(SUM(Q149:Z149)&lt;=0,"",A149+1)</f>
        <v>#NAME?</v>
      </c>
      <c t="str" s="86" r="B150">
        <f>IF(A150="",NA(),DATE(YEAR(B149),MONTH(B149)+1,1))</f>
        <v>#NAME?</v>
      </c>
      <c t="str" s="87" r="C150">
        <f>IF(A150="","",IF(snowball,IF(($E$5-AX150)&lt;0,0,$E$5-AX150),"n/a")+D150)</f>
        <v>#NAME?</v>
      </c>
      <c s="88" r="D150"/>
      <c t="str" s="89" r="E150">
        <f>AN150+AZ150</f>
        <v>#NAME?</v>
      </c>
      <c t="str" s="89" r="F150">
        <f>AO150+BA150</f>
        <v>#NAME?</v>
      </c>
      <c t="str" s="89" r="G150">
        <f>AP150+BB150</f>
        <v>#NAME?</v>
      </c>
      <c t="str" s="89" r="H150">
        <f>AQ150+BC150</f>
        <v>#NAME?</v>
      </c>
      <c t="str" s="89" r="I150">
        <f>AR150+BD150</f>
        <v>#NAME?</v>
      </c>
      <c t="str" s="89" r="J150">
        <f>AS150+BE150</f>
        <v>#NAME?</v>
      </c>
      <c t="str" s="89" r="K150">
        <f>AT150+BF150</f>
        <v>#NAME?</v>
      </c>
      <c t="str" s="89" r="L150">
        <f>AU150+BG150</f>
        <v>#NAME?</v>
      </c>
      <c t="str" s="89" r="M150">
        <f>AV150+BH150</f>
        <v>#NAME?</v>
      </c>
      <c t="str" s="89" r="N150">
        <f>AW150+BI150</f>
        <v>#NAME?</v>
      </c>
      <c s="90" r="O150"/>
      <c t="str" s="89" r="P150">
        <f>SUM(Q150:Z150)</f>
        <v>#NAME?</v>
      </c>
      <c t="str" s="89" r="Q150">
        <f>IF(E$8=0,0,ROUND(Q149-(E150-AB150),2))</f>
        <v>#NAME?</v>
      </c>
      <c t="str" s="89" r="R150">
        <f>IF(F$8=0,0,ROUND(R149-(F150-AC150),2))</f>
        <v>#NAME?</v>
      </c>
      <c t="str" s="89" r="S150">
        <f>IF(G$8=0,0,ROUND(S149-(G150-AD150),2))</f>
        <v>#NAME?</v>
      </c>
      <c t="str" s="89" r="T150">
        <f>IF(H$8=0,0,ROUND(T149-(H150-AE150),2))</f>
        <v>#NAME?</v>
      </c>
      <c t="str" s="89" r="U150">
        <f>IF(I$8=0,0,ROUND(U149-(I150-AF150),2))</f>
        <v>#NAME?</v>
      </c>
      <c t="str" s="89" r="V150">
        <f>IF(J$8=0,0,ROUND(V149-(J150-AG150),2))</f>
        <v> -  </v>
      </c>
      <c t="str" s="89" r="W150">
        <f>IF(K$8=0,0,ROUND(W149-(K150-AH150),2))</f>
        <v> -  </v>
      </c>
      <c t="str" s="89" r="X150">
        <f>IF(L$8=0,0,ROUND(X149-(L150-AI150),2))</f>
        <v> -  </v>
      </c>
      <c t="str" s="89" r="Y150">
        <f>IF(M$8=0,0,ROUND(Y149-(M150-AJ150),2))</f>
        <v> -  </v>
      </c>
      <c t="str" s="89" r="Z150">
        <f>IF(N$8=0,0,ROUND(Z149-(N150-AK150),2))</f>
        <v> -  </v>
      </c>
      <c s="92" r="AA150"/>
      <c t="str" s="89" r="AB150">
        <f>ROUND(Q149*E$9/12,2)</f>
        <v>#NAME?</v>
      </c>
      <c t="str" s="89" r="AC150">
        <f>ROUND(R149*F$9/12,2)</f>
        <v>#NAME?</v>
      </c>
      <c t="str" s="89" r="AD150">
        <f>ROUND(S149*G$9/12,2)</f>
        <v>#NAME?</v>
      </c>
      <c t="str" s="89" r="AE150">
        <f>ROUND(T149*H$9/12,2)</f>
        <v>#NAME?</v>
      </c>
      <c t="str" s="89" r="AF150">
        <f>ROUND(U149*I$9/12,2)</f>
        <v>#NAME?</v>
      </c>
      <c t="str" s="89" r="AG150">
        <f>ROUND(V149*J$9/12,2)</f>
        <v> -  </v>
      </c>
      <c t="str" s="89" r="AH150">
        <f>ROUND(W149*K$9/12,2)</f>
        <v> -  </v>
      </c>
      <c t="str" s="89" r="AI150">
        <f>ROUND(X149*L$9/12,2)</f>
        <v> -  </v>
      </c>
      <c t="str" s="89" r="AJ150">
        <f>ROUND(Y149*M$9/12,2)</f>
        <v> -  </v>
      </c>
      <c t="str" s="89" r="AK150">
        <f>ROUND(Z149*N$9/12,2)</f>
        <v> -  </v>
      </c>
      <c t="str" s="89" r="AL150">
        <f>SUM(AB150:AK150)</f>
        <v>#NAME?</v>
      </c>
      <c s="93" r="AM150"/>
      <c t="str" s="89" r="AN150">
        <f>IF(Q149&gt;0,IF((Q149+AB150)&lt;E$10,Q149+AB150,E$10),0)</f>
        <v>#NAME?</v>
      </c>
      <c t="str" s="89" r="AO150">
        <f>IF(R149&gt;0,IF((R149+AC150)&lt;F$10,R149+AC150,F$10),0)</f>
        <v>#NAME?</v>
      </c>
      <c t="str" s="89" r="AP150">
        <f>IF(S149&gt;0,IF((S149+AD150)&lt;G$10,S149+AD150,G$10),0)</f>
        <v>#NAME?</v>
      </c>
      <c t="str" s="89" r="AQ150">
        <f>IF(T149&gt;0,IF((T149+AE150)&lt;H$10,T149+AE150,H$10),0)</f>
        <v>#NAME?</v>
      </c>
      <c t="str" s="89" r="AR150">
        <f>IF(U149&gt;0,IF((U149+AF150)&lt;I$10,U149+AF150,I$10),0)</f>
        <v>#NAME?</v>
      </c>
      <c t="str" s="89" r="AS150">
        <f>IF(V149&gt;0,IF((V149+AG150)&lt;J$10,V149+AG150,J$10),0)</f>
        <v> -  </v>
      </c>
      <c t="str" s="89" r="AT150">
        <f>IF(W149&gt;0,IF((W149+AH150)&lt;K$10,W149+AH150,K$10),0)</f>
        <v> -  </v>
      </c>
      <c t="str" s="89" r="AU150">
        <f>IF(X149&gt;0,IF((X149+AI150)&lt;L$10,X149+AI150,L$10),0)</f>
        <v> -  </v>
      </c>
      <c t="str" s="89" r="AV150">
        <f>IF(Y149&gt;0,IF((Y149+AJ150)&lt;M$10,Y149+AJ150,M$10),0)</f>
        <v> -  </v>
      </c>
      <c t="str" s="89" r="AW150">
        <f>IF(Z149&gt;0,IF((Z149+AK150)&lt;N$10,Z149+AK150,N$10),0)</f>
        <v> -  </v>
      </c>
      <c t="str" s="89" r="AX150">
        <f>SUM(AN150:AW150)</f>
        <v>#NAME?</v>
      </c>
      <c s="89" r="AY150"/>
      <c t="str" s="91" r="AZ150">
        <f>IF(NOT(snowball),0,IF(Q149&lt;=0,0,IF(AN150+$C150&gt;Q149+AB150,Q149+AB150-AN150,$C150)))</f>
        <v>#NAME?</v>
      </c>
      <c t="str" s="89" r="BA150">
        <f>IF(NOT(snowball),0,IF(R149&lt;=0,0,IF($C150&lt;=SUM($AZ150:AZ150),0,IF(AO150+$C150-SUM($AZ150:AZ150)&gt;R149+AC150,R149+AC150-AO150,$C150-SUM($AZ150:AZ150)))))</f>
        <v>#NAME?</v>
      </c>
      <c t="str" s="89" r="BB150">
        <f>IF(NOT(snowball),0,IF(S149&lt;=0,0,IF($C150&lt;=SUM($AZ150:BA150),0,IF(AP150+$C150-SUM($AZ150:BA150)&gt;S149+AD150,S149+AD150-AP150,$C150-SUM($AZ150:BA150)))))</f>
        <v>#NAME?</v>
      </c>
      <c t="str" s="89" r="BC150">
        <f>IF(NOT(snowball),0,IF(T149&lt;=0,0,IF($C150&lt;=SUM($AZ150:BB150),0,IF(AQ150+$C150-SUM($AZ150:BB150)&gt;T149+AE150,T149+AE150-AQ150,$C150-SUM($AZ150:BB150)))))</f>
        <v>#NAME?</v>
      </c>
      <c t="str" s="89" r="BD150">
        <f>IF(NOT(snowball),0,IF(U149&lt;=0,0,IF($C150&lt;=SUM($AZ150:BC150),0,IF(AR150+$C150-SUM($AZ150:BC150)&gt;U149+AF150,U149+AF150-AR150,$C150-SUM($AZ150:BC150)))))</f>
        <v>#NAME?</v>
      </c>
      <c t="str" s="89" r="BE150">
        <f>IF(NOT(snowball),0,IF(V149&lt;=0,0,IF($C150&lt;=SUM($AZ150:BD150),0,IF(AS150+$C150-SUM($AZ150:BD150)&gt;V149+AG150,V149+AG150-AS150,$C150-SUM($AZ150:BD150)))))</f>
        <v>#NAME?</v>
      </c>
      <c t="str" s="89" r="BF150">
        <f>IF(NOT(snowball),0,IF(W149&lt;=0,0,IF($C150&lt;=SUM($AZ150:BE150),0,IF(AT150+$C150-SUM($AZ150:BE150)&gt;W149+AH150,W149+AH150-AT150,$C150-SUM($AZ150:BE150)))))</f>
        <v>#NAME?</v>
      </c>
      <c t="str" s="89" r="BG150">
        <f>IF(NOT(snowball),0,IF(X149&lt;=0,0,IF($C150&lt;=SUM($AZ150:BF150),0,IF(AU150+$C150-SUM($AZ150:BF150)&gt;X149+AI150,X149+AI150-AU150,$C150-SUM($AZ150:BF150)))))</f>
        <v>#NAME?</v>
      </c>
      <c t="str" s="89" r="BH150">
        <f>IF(NOT(snowball),0,IF(Y149&lt;=0,0,IF($C150&lt;=SUM($AZ150:BG150),0,IF(AV150+$C150-SUM($AZ150:BG150)&gt;Y149+AJ150,Y149+AJ150-AV150,$C150-SUM($AZ150:BG150)))))</f>
        <v>#NAME?</v>
      </c>
      <c t="str" s="89" r="BI150">
        <f>IF(NOT(snowball),0,IF(Z149&lt;=0,0,IF($C150&lt;=SUM($AZ150:BH150),0,IF(AW150+$C150-SUM($AZ150:BH150)&gt;Z149+AK150,Z149+AK150-AW150,$C150-SUM($AZ150:BH150)))))</f>
        <v>#NAME?</v>
      </c>
    </row>
    <row customHeight="1" r="151" ht="10.5">
      <c t="str" s="85" r="A151">
        <f>IF(SUM(Q150:Z150)&lt;=0,"",A150+1)</f>
        <v>#NAME?</v>
      </c>
      <c t="str" s="86" r="B151">
        <f>IF(A151="",NA(),DATE(YEAR(B150),MONTH(B150)+1,1))</f>
        <v>#NAME?</v>
      </c>
      <c t="str" s="87" r="C151">
        <f>IF(A151="","",IF(snowball,IF(($E$5-AX151)&lt;0,0,$E$5-AX151),"n/a")+D151)</f>
        <v>#NAME?</v>
      </c>
      <c s="88" r="D151"/>
      <c t="str" s="89" r="E151">
        <f>AN151+AZ151</f>
        <v>#NAME?</v>
      </c>
      <c t="str" s="89" r="F151">
        <f>AO151+BA151</f>
        <v>#NAME?</v>
      </c>
      <c t="str" s="89" r="G151">
        <f>AP151+BB151</f>
        <v>#NAME?</v>
      </c>
      <c t="str" s="89" r="H151">
        <f>AQ151+BC151</f>
        <v>#NAME?</v>
      </c>
      <c t="str" s="89" r="I151">
        <f>AR151+BD151</f>
        <v>#NAME?</v>
      </c>
      <c t="str" s="89" r="J151">
        <f>AS151+BE151</f>
        <v>#NAME?</v>
      </c>
      <c t="str" s="89" r="K151">
        <f>AT151+BF151</f>
        <v>#NAME?</v>
      </c>
      <c t="str" s="89" r="L151">
        <f>AU151+BG151</f>
        <v>#NAME?</v>
      </c>
      <c t="str" s="89" r="M151">
        <f>AV151+BH151</f>
        <v>#NAME?</v>
      </c>
      <c t="str" s="89" r="N151">
        <f>AW151+BI151</f>
        <v>#NAME?</v>
      </c>
      <c s="90" r="O151"/>
      <c t="str" s="89" r="P151">
        <f>SUM(Q151:Z151)</f>
        <v>#NAME?</v>
      </c>
      <c t="str" s="89" r="Q151">
        <f>IF(E$8=0,0,ROUND(Q150-(E151-AB151),2))</f>
        <v>#NAME?</v>
      </c>
      <c t="str" s="89" r="R151">
        <f>IF(F$8=0,0,ROUND(R150-(F151-AC151),2))</f>
        <v>#NAME?</v>
      </c>
      <c t="str" s="89" r="S151">
        <f>IF(G$8=0,0,ROUND(S150-(G151-AD151),2))</f>
        <v>#NAME?</v>
      </c>
      <c t="str" s="89" r="T151">
        <f>IF(H$8=0,0,ROUND(T150-(H151-AE151),2))</f>
        <v>#NAME?</v>
      </c>
      <c t="str" s="89" r="U151">
        <f>IF(I$8=0,0,ROUND(U150-(I151-AF151),2))</f>
        <v>#NAME?</v>
      </c>
      <c t="str" s="89" r="V151">
        <f>IF(J$8=0,0,ROUND(V150-(J151-AG151),2))</f>
        <v> -  </v>
      </c>
      <c t="str" s="89" r="W151">
        <f>IF(K$8=0,0,ROUND(W150-(K151-AH151),2))</f>
        <v> -  </v>
      </c>
      <c t="str" s="89" r="X151">
        <f>IF(L$8=0,0,ROUND(X150-(L151-AI151),2))</f>
        <v> -  </v>
      </c>
      <c t="str" s="89" r="Y151">
        <f>IF(M$8=0,0,ROUND(Y150-(M151-AJ151),2))</f>
        <v> -  </v>
      </c>
      <c t="str" s="89" r="Z151">
        <f>IF(N$8=0,0,ROUND(Z150-(N151-AK151),2))</f>
        <v> -  </v>
      </c>
      <c s="92" r="AA151"/>
      <c t="str" s="89" r="AB151">
        <f>ROUND(Q150*E$9/12,2)</f>
        <v>#NAME?</v>
      </c>
      <c t="str" s="89" r="AC151">
        <f>ROUND(R150*F$9/12,2)</f>
        <v>#NAME?</v>
      </c>
      <c t="str" s="89" r="AD151">
        <f>ROUND(S150*G$9/12,2)</f>
        <v>#NAME?</v>
      </c>
      <c t="str" s="89" r="AE151">
        <f>ROUND(T150*H$9/12,2)</f>
        <v>#NAME?</v>
      </c>
      <c t="str" s="89" r="AF151">
        <f>ROUND(U150*I$9/12,2)</f>
        <v>#NAME?</v>
      </c>
      <c t="str" s="89" r="AG151">
        <f>ROUND(V150*J$9/12,2)</f>
        <v> -  </v>
      </c>
      <c t="str" s="89" r="AH151">
        <f>ROUND(W150*K$9/12,2)</f>
        <v> -  </v>
      </c>
      <c t="str" s="89" r="AI151">
        <f>ROUND(X150*L$9/12,2)</f>
        <v> -  </v>
      </c>
      <c t="str" s="89" r="AJ151">
        <f>ROUND(Y150*M$9/12,2)</f>
        <v> -  </v>
      </c>
      <c t="str" s="89" r="AK151">
        <f>ROUND(Z150*N$9/12,2)</f>
        <v> -  </v>
      </c>
      <c t="str" s="89" r="AL151">
        <f>SUM(AB151:AK151)</f>
        <v>#NAME?</v>
      </c>
      <c s="93" r="AM151"/>
      <c t="str" s="89" r="AN151">
        <f>IF(Q150&gt;0,IF((Q150+AB151)&lt;E$10,Q150+AB151,E$10),0)</f>
        <v>#NAME?</v>
      </c>
      <c t="str" s="89" r="AO151">
        <f>IF(R150&gt;0,IF((R150+AC151)&lt;F$10,R150+AC151,F$10),0)</f>
        <v>#NAME?</v>
      </c>
      <c t="str" s="89" r="AP151">
        <f>IF(S150&gt;0,IF((S150+AD151)&lt;G$10,S150+AD151,G$10),0)</f>
        <v>#NAME?</v>
      </c>
      <c t="str" s="89" r="AQ151">
        <f>IF(T150&gt;0,IF((T150+AE151)&lt;H$10,T150+AE151,H$10),0)</f>
        <v>#NAME?</v>
      </c>
      <c t="str" s="89" r="AR151">
        <f>IF(U150&gt;0,IF((U150+AF151)&lt;I$10,U150+AF151,I$10),0)</f>
        <v>#NAME?</v>
      </c>
      <c t="str" s="89" r="AS151">
        <f>IF(V150&gt;0,IF((V150+AG151)&lt;J$10,V150+AG151,J$10),0)</f>
        <v> -  </v>
      </c>
      <c t="str" s="89" r="AT151">
        <f>IF(W150&gt;0,IF((W150+AH151)&lt;K$10,W150+AH151,K$10),0)</f>
        <v> -  </v>
      </c>
      <c t="str" s="89" r="AU151">
        <f>IF(X150&gt;0,IF((X150+AI151)&lt;L$10,X150+AI151,L$10),0)</f>
        <v> -  </v>
      </c>
      <c t="str" s="89" r="AV151">
        <f>IF(Y150&gt;0,IF((Y150+AJ151)&lt;M$10,Y150+AJ151,M$10),0)</f>
        <v> -  </v>
      </c>
      <c t="str" s="89" r="AW151">
        <f>IF(Z150&gt;0,IF((Z150+AK151)&lt;N$10,Z150+AK151,N$10),0)</f>
        <v> -  </v>
      </c>
      <c t="str" s="89" r="AX151">
        <f>SUM(AN151:AW151)</f>
        <v>#NAME?</v>
      </c>
      <c s="89" r="AY151"/>
      <c t="str" s="91" r="AZ151">
        <f>IF(NOT(snowball),0,IF(Q150&lt;=0,0,IF(AN151+$C151&gt;Q150+AB151,Q150+AB151-AN151,$C151)))</f>
        <v>#NAME?</v>
      </c>
      <c t="str" s="89" r="BA151">
        <f>IF(NOT(snowball),0,IF(R150&lt;=0,0,IF($C151&lt;=SUM($AZ151:AZ151),0,IF(AO151+$C151-SUM($AZ151:AZ151)&gt;R150+AC151,R150+AC151-AO151,$C151-SUM($AZ151:AZ151)))))</f>
        <v>#NAME?</v>
      </c>
      <c t="str" s="89" r="BB151">
        <f>IF(NOT(snowball),0,IF(S150&lt;=0,0,IF($C151&lt;=SUM($AZ151:BA151),0,IF(AP151+$C151-SUM($AZ151:BA151)&gt;S150+AD151,S150+AD151-AP151,$C151-SUM($AZ151:BA151)))))</f>
        <v>#NAME?</v>
      </c>
      <c t="str" s="89" r="BC151">
        <f>IF(NOT(snowball),0,IF(T150&lt;=0,0,IF($C151&lt;=SUM($AZ151:BB151),0,IF(AQ151+$C151-SUM($AZ151:BB151)&gt;T150+AE151,T150+AE151-AQ151,$C151-SUM($AZ151:BB151)))))</f>
        <v>#NAME?</v>
      </c>
      <c t="str" s="89" r="BD151">
        <f>IF(NOT(snowball),0,IF(U150&lt;=0,0,IF($C151&lt;=SUM($AZ151:BC151),0,IF(AR151+$C151-SUM($AZ151:BC151)&gt;U150+AF151,U150+AF151-AR151,$C151-SUM($AZ151:BC151)))))</f>
        <v>#NAME?</v>
      </c>
      <c t="str" s="89" r="BE151">
        <f>IF(NOT(snowball),0,IF(V150&lt;=0,0,IF($C151&lt;=SUM($AZ151:BD151),0,IF(AS151+$C151-SUM($AZ151:BD151)&gt;V150+AG151,V150+AG151-AS151,$C151-SUM($AZ151:BD151)))))</f>
        <v>#NAME?</v>
      </c>
      <c t="str" s="89" r="BF151">
        <f>IF(NOT(snowball),0,IF(W150&lt;=0,0,IF($C151&lt;=SUM($AZ151:BE151),0,IF(AT151+$C151-SUM($AZ151:BE151)&gt;W150+AH151,W150+AH151-AT151,$C151-SUM($AZ151:BE151)))))</f>
        <v>#NAME?</v>
      </c>
      <c t="str" s="89" r="BG151">
        <f>IF(NOT(snowball),0,IF(X150&lt;=0,0,IF($C151&lt;=SUM($AZ151:BF151),0,IF(AU151+$C151-SUM($AZ151:BF151)&gt;X150+AI151,X150+AI151-AU151,$C151-SUM($AZ151:BF151)))))</f>
        <v>#NAME?</v>
      </c>
      <c t="str" s="89" r="BH151">
        <f>IF(NOT(snowball),0,IF(Y150&lt;=0,0,IF($C151&lt;=SUM($AZ151:BG151),0,IF(AV151+$C151-SUM($AZ151:BG151)&gt;Y150+AJ151,Y150+AJ151-AV151,$C151-SUM($AZ151:BG151)))))</f>
        <v>#NAME?</v>
      </c>
      <c t="str" s="89" r="BI151">
        <f>IF(NOT(snowball),0,IF(Z150&lt;=0,0,IF($C151&lt;=SUM($AZ151:BH151),0,IF(AW151+$C151-SUM($AZ151:BH151)&gt;Z150+AK151,Z150+AK151-AW151,$C151-SUM($AZ151:BH151)))))</f>
        <v>#NAME?</v>
      </c>
    </row>
    <row customHeight="1" r="152" ht="10.5">
      <c t="str" s="85" r="A152">
        <f>IF(SUM(Q151:Z151)&lt;=0,"",A151+1)</f>
        <v>#NAME?</v>
      </c>
      <c t="str" s="86" r="B152">
        <f>IF(A152="",NA(),DATE(YEAR(B151),MONTH(B151)+1,1))</f>
        <v>#NAME?</v>
      </c>
      <c t="str" s="87" r="C152">
        <f>IF(A152="","",IF(snowball,IF(($E$5-AX152)&lt;0,0,$E$5-AX152),"n/a")+D152)</f>
        <v>#NAME?</v>
      </c>
      <c s="88" r="D152"/>
      <c t="str" s="89" r="E152">
        <f>AN152+AZ152</f>
        <v>#NAME?</v>
      </c>
      <c t="str" s="89" r="F152">
        <f>AO152+BA152</f>
        <v>#NAME?</v>
      </c>
      <c t="str" s="89" r="G152">
        <f>AP152+BB152</f>
        <v>#NAME?</v>
      </c>
      <c t="str" s="89" r="H152">
        <f>AQ152+BC152</f>
        <v>#NAME?</v>
      </c>
      <c t="str" s="89" r="I152">
        <f>AR152+BD152</f>
        <v>#NAME?</v>
      </c>
      <c t="str" s="89" r="J152">
        <f>AS152+BE152</f>
        <v>#NAME?</v>
      </c>
      <c t="str" s="89" r="K152">
        <f>AT152+BF152</f>
        <v>#NAME?</v>
      </c>
      <c t="str" s="89" r="L152">
        <f>AU152+BG152</f>
        <v>#NAME?</v>
      </c>
      <c t="str" s="89" r="M152">
        <f>AV152+BH152</f>
        <v>#NAME?</v>
      </c>
      <c t="str" s="89" r="N152">
        <f>AW152+BI152</f>
        <v>#NAME?</v>
      </c>
      <c s="90" r="O152"/>
      <c t="str" s="89" r="P152">
        <f>SUM(Q152:Z152)</f>
        <v>#NAME?</v>
      </c>
      <c t="str" s="89" r="Q152">
        <f>IF(E$8=0,0,ROUND(Q151-(E152-AB152),2))</f>
        <v>#NAME?</v>
      </c>
      <c t="str" s="89" r="R152">
        <f>IF(F$8=0,0,ROUND(R151-(F152-AC152),2))</f>
        <v>#NAME?</v>
      </c>
      <c t="str" s="89" r="S152">
        <f>IF(G$8=0,0,ROUND(S151-(G152-AD152),2))</f>
        <v>#NAME?</v>
      </c>
      <c t="str" s="89" r="T152">
        <f>IF(H$8=0,0,ROUND(T151-(H152-AE152),2))</f>
        <v>#NAME?</v>
      </c>
      <c t="str" s="89" r="U152">
        <f>IF(I$8=0,0,ROUND(U151-(I152-AF152),2))</f>
        <v>#NAME?</v>
      </c>
      <c t="str" s="89" r="V152">
        <f>IF(J$8=0,0,ROUND(V151-(J152-AG152),2))</f>
        <v> -  </v>
      </c>
      <c t="str" s="89" r="W152">
        <f>IF(K$8=0,0,ROUND(W151-(K152-AH152),2))</f>
        <v> -  </v>
      </c>
      <c t="str" s="89" r="X152">
        <f>IF(L$8=0,0,ROUND(X151-(L152-AI152),2))</f>
        <v> -  </v>
      </c>
      <c t="str" s="89" r="Y152">
        <f>IF(M$8=0,0,ROUND(Y151-(M152-AJ152),2))</f>
        <v> -  </v>
      </c>
      <c t="str" s="89" r="Z152">
        <f>IF(N$8=0,0,ROUND(Z151-(N152-AK152),2))</f>
        <v> -  </v>
      </c>
      <c s="92" r="AA152"/>
      <c t="str" s="89" r="AB152">
        <f>ROUND(Q151*E$9/12,2)</f>
        <v>#NAME?</v>
      </c>
      <c t="str" s="89" r="AC152">
        <f>ROUND(R151*F$9/12,2)</f>
        <v>#NAME?</v>
      </c>
      <c t="str" s="89" r="AD152">
        <f>ROUND(S151*G$9/12,2)</f>
        <v>#NAME?</v>
      </c>
      <c t="str" s="89" r="AE152">
        <f>ROUND(T151*H$9/12,2)</f>
        <v>#NAME?</v>
      </c>
      <c t="str" s="89" r="AF152">
        <f>ROUND(U151*I$9/12,2)</f>
        <v>#NAME?</v>
      </c>
      <c t="str" s="89" r="AG152">
        <f>ROUND(V151*J$9/12,2)</f>
        <v> -  </v>
      </c>
      <c t="str" s="89" r="AH152">
        <f>ROUND(W151*K$9/12,2)</f>
        <v> -  </v>
      </c>
      <c t="str" s="89" r="AI152">
        <f>ROUND(X151*L$9/12,2)</f>
        <v> -  </v>
      </c>
      <c t="str" s="89" r="AJ152">
        <f>ROUND(Y151*M$9/12,2)</f>
        <v> -  </v>
      </c>
      <c t="str" s="89" r="AK152">
        <f>ROUND(Z151*N$9/12,2)</f>
        <v> -  </v>
      </c>
      <c t="str" s="89" r="AL152">
        <f>SUM(AB152:AK152)</f>
        <v>#NAME?</v>
      </c>
      <c s="93" r="AM152"/>
      <c t="str" s="89" r="AN152">
        <f>IF(Q151&gt;0,IF((Q151+AB152)&lt;E$10,Q151+AB152,E$10),0)</f>
        <v>#NAME?</v>
      </c>
      <c t="str" s="89" r="AO152">
        <f>IF(R151&gt;0,IF((R151+AC152)&lt;F$10,R151+AC152,F$10),0)</f>
        <v>#NAME?</v>
      </c>
      <c t="str" s="89" r="AP152">
        <f>IF(S151&gt;0,IF((S151+AD152)&lt;G$10,S151+AD152,G$10),0)</f>
        <v>#NAME?</v>
      </c>
      <c t="str" s="89" r="AQ152">
        <f>IF(T151&gt;0,IF((T151+AE152)&lt;H$10,T151+AE152,H$10),0)</f>
        <v>#NAME?</v>
      </c>
      <c t="str" s="89" r="AR152">
        <f>IF(U151&gt;0,IF((U151+AF152)&lt;I$10,U151+AF152,I$10),0)</f>
        <v>#NAME?</v>
      </c>
      <c t="str" s="89" r="AS152">
        <f>IF(V151&gt;0,IF((V151+AG152)&lt;J$10,V151+AG152,J$10),0)</f>
        <v> -  </v>
      </c>
      <c t="str" s="89" r="AT152">
        <f>IF(W151&gt;0,IF((W151+AH152)&lt;K$10,W151+AH152,K$10),0)</f>
        <v> -  </v>
      </c>
      <c t="str" s="89" r="AU152">
        <f>IF(X151&gt;0,IF((X151+AI152)&lt;L$10,X151+AI152,L$10),0)</f>
        <v> -  </v>
      </c>
      <c t="str" s="89" r="AV152">
        <f>IF(Y151&gt;0,IF((Y151+AJ152)&lt;M$10,Y151+AJ152,M$10),0)</f>
        <v> -  </v>
      </c>
      <c t="str" s="89" r="AW152">
        <f>IF(Z151&gt;0,IF((Z151+AK152)&lt;N$10,Z151+AK152,N$10),0)</f>
        <v> -  </v>
      </c>
      <c t="str" s="89" r="AX152">
        <f>SUM(AN152:AW152)</f>
        <v>#NAME?</v>
      </c>
      <c s="89" r="AY152"/>
      <c t="str" s="91" r="AZ152">
        <f>IF(NOT(snowball),0,IF(Q151&lt;=0,0,IF(AN152+$C152&gt;Q151+AB152,Q151+AB152-AN152,$C152)))</f>
        <v>#NAME?</v>
      </c>
      <c t="str" s="89" r="BA152">
        <f>IF(NOT(snowball),0,IF(R151&lt;=0,0,IF($C152&lt;=SUM($AZ152:AZ152),0,IF(AO152+$C152-SUM($AZ152:AZ152)&gt;R151+AC152,R151+AC152-AO152,$C152-SUM($AZ152:AZ152)))))</f>
        <v>#NAME?</v>
      </c>
      <c t="str" s="89" r="BB152">
        <f>IF(NOT(snowball),0,IF(S151&lt;=0,0,IF($C152&lt;=SUM($AZ152:BA152),0,IF(AP152+$C152-SUM($AZ152:BA152)&gt;S151+AD152,S151+AD152-AP152,$C152-SUM($AZ152:BA152)))))</f>
        <v>#NAME?</v>
      </c>
      <c t="str" s="89" r="BC152">
        <f>IF(NOT(snowball),0,IF(T151&lt;=0,0,IF($C152&lt;=SUM($AZ152:BB152),0,IF(AQ152+$C152-SUM($AZ152:BB152)&gt;T151+AE152,T151+AE152-AQ152,$C152-SUM($AZ152:BB152)))))</f>
        <v>#NAME?</v>
      </c>
      <c t="str" s="89" r="BD152">
        <f>IF(NOT(snowball),0,IF(U151&lt;=0,0,IF($C152&lt;=SUM($AZ152:BC152),0,IF(AR152+$C152-SUM($AZ152:BC152)&gt;U151+AF152,U151+AF152-AR152,$C152-SUM($AZ152:BC152)))))</f>
        <v>#NAME?</v>
      </c>
      <c t="str" s="89" r="BE152">
        <f>IF(NOT(snowball),0,IF(V151&lt;=0,0,IF($C152&lt;=SUM($AZ152:BD152),0,IF(AS152+$C152-SUM($AZ152:BD152)&gt;V151+AG152,V151+AG152-AS152,$C152-SUM($AZ152:BD152)))))</f>
        <v>#NAME?</v>
      </c>
      <c t="str" s="89" r="BF152">
        <f>IF(NOT(snowball),0,IF(W151&lt;=0,0,IF($C152&lt;=SUM($AZ152:BE152),0,IF(AT152+$C152-SUM($AZ152:BE152)&gt;W151+AH152,W151+AH152-AT152,$C152-SUM($AZ152:BE152)))))</f>
        <v>#NAME?</v>
      </c>
      <c t="str" s="89" r="BG152">
        <f>IF(NOT(snowball),0,IF(X151&lt;=0,0,IF($C152&lt;=SUM($AZ152:BF152),0,IF(AU152+$C152-SUM($AZ152:BF152)&gt;X151+AI152,X151+AI152-AU152,$C152-SUM($AZ152:BF152)))))</f>
        <v>#NAME?</v>
      </c>
      <c t="str" s="89" r="BH152">
        <f>IF(NOT(snowball),0,IF(Y151&lt;=0,0,IF($C152&lt;=SUM($AZ152:BG152),0,IF(AV152+$C152-SUM($AZ152:BG152)&gt;Y151+AJ152,Y151+AJ152-AV152,$C152-SUM($AZ152:BG152)))))</f>
        <v>#NAME?</v>
      </c>
      <c t="str" s="89" r="BI152">
        <f>IF(NOT(snowball),0,IF(Z151&lt;=0,0,IF($C152&lt;=SUM($AZ152:BH152),0,IF(AW152+$C152-SUM($AZ152:BH152)&gt;Z151+AK152,Z151+AK152-AW152,$C152-SUM($AZ152:BH152)))))</f>
        <v>#NAME?</v>
      </c>
    </row>
    <row customHeight="1" r="153" ht="10.5">
      <c t="str" s="85" r="A153">
        <f>IF(SUM(Q152:Z152)&lt;=0,"",A152+1)</f>
        <v>#NAME?</v>
      </c>
      <c t="str" s="86" r="B153">
        <f>IF(A153="",NA(),DATE(YEAR(B152),MONTH(B152)+1,1))</f>
        <v>#NAME?</v>
      </c>
      <c t="str" s="87" r="C153">
        <f>IF(A153="","",IF(snowball,IF(($E$5-AX153)&lt;0,0,$E$5-AX153),"n/a")+D153)</f>
        <v>#NAME?</v>
      </c>
      <c s="88" r="D153"/>
      <c t="str" s="89" r="E153">
        <f>AN153+AZ153</f>
        <v>#NAME?</v>
      </c>
      <c t="str" s="89" r="F153">
        <f>AO153+BA153</f>
        <v>#NAME?</v>
      </c>
      <c t="str" s="89" r="G153">
        <f>AP153+BB153</f>
        <v>#NAME?</v>
      </c>
      <c t="str" s="89" r="H153">
        <f>AQ153+BC153</f>
        <v>#NAME?</v>
      </c>
      <c t="str" s="89" r="I153">
        <f>AR153+BD153</f>
        <v>#NAME?</v>
      </c>
      <c t="str" s="89" r="J153">
        <f>AS153+BE153</f>
        <v>#NAME?</v>
      </c>
      <c t="str" s="89" r="K153">
        <f>AT153+BF153</f>
        <v>#NAME?</v>
      </c>
      <c t="str" s="89" r="L153">
        <f>AU153+BG153</f>
        <v>#NAME?</v>
      </c>
      <c t="str" s="89" r="M153">
        <f>AV153+BH153</f>
        <v>#NAME?</v>
      </c>
      <c t="str" s="89" r="N153">
        <f>AW153+BI153</f>
        <v>#NAME?</v>
      </c>
      <c s="90" r="O153"/>
      <c t="str" s="89" r="P153">
        <f>SUM(Q153:Z153)</f>
        <v>#NAME?</v>
      </c>
      <c t="str" s="89" r="Q153">
        <f>IF(E$8=0,0,ROUND(Q152-(E153-AB153),2))</f>
        <v>#NAME?</v>
      </c>
      <c t="str" s="89" r="R153">
        <f>IF(F$8=0,0,ROUND(R152-(F153-AC153),2))</f>
        <v>#NAME?</v>
      </c>
      <c t="str" s="89" r="S153">
        <f>IF(G$8=0,0,ROUND(S152-(G153-AD153),2))</f>
        <v>#NAME?</v>
      </c>
      <c t="str" s="89" r="T153">
        <f>IF(H$8=0,0,ROUND(T152-(H153-AE153),2))</f>
        <v>#NAME?</v>
      </c>
      <c t="str" s="89" r="U153">
        <f>IF(I$8=0,0,ROUND(U152-(I153-AF153),2))</f>
        <v>#NAME?</v>
      </c>
      <c t="str" s="89" r="V153">
        <f>IF(J$8=0,0,ROUND(V152-(J153-AG153),2))</f>
        <v> -  </v>
      </c>
      <c t="str" s="89" r="W153">
        <f>IF(K$8=0,0,ROUND(W152-(K153-AH153),2))</f>
        <v> -  </v>
      </c>
      <c t="str" s="89" r="X153">
        <f>IF(L$8=0,0,ROUND(X152-(L153-AI153),2))</f>
        <v> -  </v>
      </c>
      <c t="str" s="89" r="Y153">
        <f>IF(M$8=0,0,ROUND(Y152-(M153-AJ153),2))</f>
        <v> -  </v>
      </c>
      <c t="str" s="89" r="Z153">
        <f>IF(N$8=0,0,ROUND(Z152-(N153-AK153),2))</f>
        <v> -  </v>
      </c>
      <c s="92" r="AA153"/>
      <c t="str" s="89" r="AB153">
        <f>ROUND(Q152*E$9/12,2)</f>
        <v>#NAME?</v>
      </c>
      <c t="str" s="89" r="AC153">
        <f>ROUND(R152*F$9/12,2)</f>
        <v>#NAME?</v>
      </c>
      <c t="str" s="89" r="AD153">
        <f>ROUND(S152*G$9/12,2)</f>
        <v>#NAME?</v>
      </c>
      <c t="str" s="89" r="AE153">
        <f>ROUND(T152*H$9/12,2)</f>
        <v>#NAME?</v>
      </c>
      <c t="str" s="89" r="AF153">
        <f>ROUND(U152*I$9/12,2)</f>
        <v>#NAME?</v>
      </c>
      <c t="str" s="89" r="AG153">
        <f>ROUND(V152*J$9/12,2)</f>
        <v> -  </v>
      </c>
      <c t="str" s="89" r="AH153">
        <f>ROUND(W152*K$9/12,2)</f>
        <v> -  </v>
      </c>
      <c t="str" s="89" r="AI153">
        <f>ROUND(X152*L$9/12,2)</f>
        <v> -  </v>
      </c>
      <c t="str" s="89" r="AJ153">
        <f>ROUND(Y152*M$9/12,2)</f>
        <v> -  </v>
      </c>
      <c t="str" s="89" r="AK153">
        <f>ROUND(Z152*N$9/12,2)</f>
        <v> -  </v>
      </c>
      <c t="str" s="89" r="AL153">
        <f>SUM(AB153:AK153)</f>
        <v>#NAME?</v>
      </c>
      <c s="93" r="AM153"/>
      <c t="str" s="89" r="AN153">
        <f>IF(Q152&gt;0,IF((Q152+AB153)&lt;E$10,Q152+AB153,E$10),0)</f>
        <v>#NAME?</v>
      </c>
      <c t="str" s="89" r="AO153">
        <f>IF(R152&gt;0,IF((R152+AC153)&lt;F$10,R152+AC153,F$10),0)</f>
        <v>#NAME?</v>
      </c>
      <c t="str" s="89" r="AP153">
        <f>IF(S152&gt;0,IF((S152+AD153)&lt;G$10,S152+AD153,G$10),0)</f>
        <v>#NAME?</v>
      </c>
      <c t="str" s="89" r="AQ153">
        <f>IF(T152&gt;0,IF((T152+AE153)&lt;H$10,T152+AE153,H$10),0)</f>
        <v>#NAME?</v>
      </c>
      <c t="str" s="89" r="AR153">
        <f>IF(U152&gt;0,IF((U152+AF153)&lt;I$10,U152+AF153,I$10),0)</f>
        <v>#NAME?</v>
      </c>
      <c t="str" s="89" r="AS153">
        <f>IF(V152&gt;0,IF((V152+AG153)&lt;J$10,V152+AG153,J$10),0)</f>
        <v> -  </v>
      </c>
      <c t="str" s="89" r="AT153">
        <f>IF(W152&gt;0,IF((W152+AH153)&lt;K$10,W152+AH153,K$10),0)</f>
        <v> -  </v>
      </c>
      <c t="str" s="89" r="AU153">
        <f>IF(X152&gt;0,IF((X152+AI153)&lt;L$10,X152+AI153,L$10),0)</f>
        <v> -  </v>
      </c>
      <c t="str" s="89" r="AV153">
        <f>IF(Y152&gt;0,IF((Y152+AJ153)&lt;M$10,Y152+AJ153,M$10),0)</f>
        <v> -  </v>
      </c>
      <c t="str" s="89" r="AW153">
        <f>IF(Z152&gt;0,IF((Z152+AK153)&lt;N$10,Z152+AK153,N$10),0)</f>
        <v> -  </v>
      </c>
      <c t="str" s="89" r="AX153">
        <f>SUM(AN153:AW153)</f>
        <v>#NAME?</v>
      </c>
      <c s="89" r="AY153"/>
      <c t="str" s="91" r="AZ153">
        <f>IF(NOT(snowball),0,IF(Q152&lt;=0,0,IF(AN153+$C153&gt;Q152+AB153,Q152+AB153-AN153,$C153)))</f>
        <v>#NAME?</v>
      </c>
      <c t="str" s="89" r="BA153">
        <f>IF(NOT(snowball),0,IF(R152&lt;=0,0,IF($C153&lt;=SUM($AZ153:AZ153),0,IF(AO153+$C153-SUM($AZ153:AZ153)&gt;R152+AC153,R152+AC153-AO153,$C153-SUM($AZ153:AZ153)))))</f>
        <v>#NAME?</v>
      </c>
      <c t="str" s="89" r="BB153">
        <f>IF(NOT(snowball),0,IF(S152&lt;=0,0,IF($C153&lt;=SUM($AZ153:BA153),0,IF(AP153+$C153-SUM($AZ153:BA153)&gt;S152+AD153,S152+AD153-AP153,$C153-SUM($AZ153:BA153)))))</f>
        <v>#NAME?</v>
      </c>
      <c t="str" s="89" r="BC153">
        <f>IF(NOT(snowball),0,IF(T152&lt;=0,0,IF($C153&lt;=SUM($AZ153:BB153),0,IF(AQ153+$C153-SUM($AZ153:BB153)&gt;T152+AE153,T152+AE153-AQ153,$C153-SUM($AZ153:BB153)))))</f>
        <v>#NAME?</v>
      </c>
      <c t="str" s="89" r="BD153">
        <f>IF(NOT(snowball),0,IF(U152&lt;=0,0,IF($C153&lt;=SUM($AZ153:BC153),0,IF(AR153+$C153-SUM($AZ153:BC153)&gt;U152+AF153,U152+AF153-AR153,$C153-SUM($AZ153:BC153)))))</f>
        <v>#NAME?</v>
      </c>
      <c t="str" s="89" r="BE153">
        <f>IF(NOT(snowball),0,IF(V152&lt;=0,0,IF($C153&lt;=SUM($AZ153:BD153),0,IF(AS153+$C153-SUM($AZ153:BD153)&gt;V152+AG153,V152+AG153-AS153,$C153-SUM($AZ153:BD153)))))</f>
        <v>#NAME?</v>
      </c>
      <c t="str" s="89" r="BF153">
        <f>IF(NOT(snowball),0,IF(W152&lt;=0,0,IF($C153&lt;=SUM($AZ153:BE153),0,IF(AT153+$C153-SUM($AZ153:BE153)&gt;W152+AH153,W152+AH153-AT153,$C153-SUM($AZ153:BE153)))))</f>
        <v>#NAME?</v>
      </c>
      <c t="str" s="89" r="BG153">
        <f>IF(NOT(snowball),0,IF(X152&lt;=0,0,IF($C153&lt;=SUM($AZ153:BF153),0,IF(AU153+$C153-SUM($AZ153:BF153)&gt;X152+AI153,X152+AI153-AU153,$C153-SUM($AZ153:BF153)))))</f>
        <v>#NAME?</v>
      </c>
      <c t="str" s="89" r="BH153">
        <f>IF(NOT(snowball),0,IF(Y152&lt;=0,0,IF($C153&lt;=SUM($AZ153:BG153),0,IF(AV153+$C153-SUM($AZ153:BG153)&gt;Y152+AJ153,Y152+AJ153-AV153,$C153-SUM($AZ153:BG153)))))</f>
        <v>#NAME?</v>
      </c>
      <c t="str" s="89" r="BI153">
        <f>IF(NOT(snowball),0,IF(Z152&lt;=0,0,IF($C153&lt;=SUM($AZ153:BH153),0,IF(AW153+$C153-SUM($AZ153:BH153)&gt;Z152+AK153,Z152+AK153-AW153,$C153-SUM($AZ153:BH153)))))</f>
        <v>#NAME?</v>
      </c>
    </row>
    <row customHeight="1" r="154" ht="10.5">
      <c t="str" s="85" r="A154">
        <f>IF(SUM(Q153:Z153)&lt;=0,"",A153+1)</f>
        <v>#NAME?</v>
      </c>
      <c t="str" s="86" r="B154">
        <f>IF(A154="",NA(),DATE(YEAR(B153),MONTH(B153)+1,1))</f>
        <v>#NAME?</v>
      </c>
      <c t="str" s="87" r="C154">
        <f>IF(A154="","",IF(snowball,IF(($E$5-AX154)&lt;0,0,$E$5-AX154),"n/a")+D154)</f>
        <v>#NAME?</v>
      </c>
      <c s="88" r="D154"/>
      <c t="str" s="89" r="E154">
        <f>AN154+AZ154</f>
        <v>#NAME?</v>
      </c>
      <c t="str" s="89" r="F154">
        <f>AO154+BA154</f>
        <v>#NAME?</v>
      </c>
      <c t="str" s="89" r="G154">
        <f>AP154+BB154</f>
        <v>#NAME?</v>
      </c>
      <c t="str" s="89" r="H154">
        <f>AQ154+BC154</f>
        <v>#NAME?</v>
      </c>
      <c t="str" s="89" r="I154">
        <f>AR154+BD154</f>
        <v>#NAME?</v>
      </c>
      <c t="str" s="89" r="J154">
        <f>AS154+BE154</f>
        <v>#NAME?</v>
      </c>
      <c t="str" s="89" r="K154">
        <f>AT154+BF154</f>
        <v>#NAME?</v>
      </c>
      <c t="str" s="89" r="L154">
        <f>AU154+BG154</f>
        <v>#NAME?</v>
      </c>
      <c t="str" s="89" r="M154">
        <f>AV154+BH154</f>
        <v>#NAME?</v>
      </c>
      <c t="str" s="89" r="N154">
        <f>AW154+BI154</f>
        <v>#NAME?</v>
      </c>
      <c s="90" r="O154"/>
      <c t="str" s="89" r="P154">
        <f>SUM(Q154:Z154)</f>
        <v>#NAME?</v>
      </c>
      <c t="str" s="89" r="Q154">
        <f>IF(E$8=0,0,ROUND(Q153-(E154-AB154),2))</f>
        <v>#NAME?</v>
      </c>
      <c t="str" s="89" r="R154">
        <f>IF(F$8=0,0,ROUND(R153-(F154-AC154),2))</f>
        <v>#NAME?</v>
      </c>
      <c t="str" s="89" r="S154">
        <f>IF(G$8=0,0,ROUND(S153-(G154-AD154),2))</f>
        <v>#NAME?</v>
      </c>
      <c t="str" s="89" r="T154">
        <f>IF(H$8=0,0,ROUND(T153-(H154-AE154),2))</f>
        <v>#NAME?</v>
      </c>
      <c t="str" s="89" r="U154">
        <f>IF(I$8=0,0,ROUND(U153-(I154-AF154),2))</f>
        <v>#NAME?</v>
      </c>
      <c t="str" s="89" r="V154">
        <f>IF(J$8=0,0,ROUND(V153-(J154-AG154),2))</f>
        <v> -  </v>
      </c>
      <c t="str" s="89" r="W154">
        <f>IF(K$8=0,0,ROUND(W153-(K154-AH154),2))</f>
        <v> -  </v>
      </c>
      <c t="str" s="89" r="X154">
        <f>IF(L$8=0,0,ROUND(X153-(L154-AI154),2))</f>
        <v> -  </v>
      </c>
      <c t="str" s="89" r="Y154">
        <f>IF(M$8=0,0,ROUND(Y153-(M154-AJ154),2))</f>
        <v> -  </v>
      </c>
      <c t="str" s="89" r="Z154">
        <f>IF(N$8=0,0,ROUND(Z153-(N154-AK154),2))</f>
        <v> -  </v>
      </c>
      <c s="92" r="AA154"/>
      <c t="str" s="89" r="AB154">
        <f>ROUND(Q153*E$9/12,2)</f>
        <v>#NAME?</v>
      </c>
      <c t="str" s="89" r="AC154">
        <f>ROUND(R153*F$9/12,2)</f>
        <v>#NAME?</v>
      </c>
      <c t="str" s="89" r="AD154">
        <f>ROUND(S153*G$9/12,2)</f>
        <v>#NAME?</v>
      </c>
      <c t="str" s="89" r="AE154">
        <f>ROUND(T153*H$9/12,2)</f>
        <v>#NAME?</v>
      </c>
      <c t="str" s="89" r="AF154">
        <f>ROUND(U153*I$9/12,2)</f>
        <v>#NAME?</v>
      </c>
      <c t="str" s="89" r="AG154">
        <f>ROUND(V153*J$9/12,2)</f>
        <v> -  </v>
      </c>
      <c t="str" s="89" r="AH154">
        <f>ROUND(W153*K$9/12,2)</f>
        <v> -  </v>
      </c>
      <c t="str" s="89" r="AI154">
        <f>ROUND(X153*L$9/12,2)</f>
        <v> -  </v>
      </c>
      <c t="str" s="89" r="AJ154">
        <f>ROUND(Y153*M$9/12,2)</f>
        <v> -  </v>
      </c>
      <c t="str" s="89" r="AK154">
        <f>ROUND(Z153*N$9/12,2)</f>
        <v> -  </v>
      </c>
      <c t="str" s="89" r="AL154">
        <f>SUM(AB154:AK154)</f>
        <v>#NAME?</v>
      </c>
      <c s="93" r="AM154"/>
      <c t="str" s="89" r="AN154">
        <f>IF(Q153&gt;0,IF((Q153+AB154)&lt;E$10,Q153+AB154,E$10),0)</f>
        <v>#NAME?</v>
      </c>
      <c t="str" s="89" r="AO154">
        <f>IF(R153&gt;0,IF((R153+AC154)&lt;F$10,R153+AC154,F$10),0)</f>
        <v>#NAME?</v>
      </c>
      <c t="str" s="89" r="AP154">
        <f>IF(S153&gt;0,IF((S153+AD154)&lt;G$10,S153+AD154,G$10),0)</f>
        <v>#NAME?</v>
      </c>
      <c t="str" s="89" r="AQ154">
        <f>IF(T153&gt;0,IF((T153+AE154)&lt;H$10,T153+AE154,H$10),0)</f>
        <v>#NAME?</v>
      </c>
      <c t="str" s="89" r="AR154">
        <f>IF(U153&gt;0,IF((U153+AF154)&lt;I$10,U153+AF154,I$10),0)</f>
        <v>#NAME?</v>
      </c>
      <c t="str" s="89" r="AS154">
        <f>IF(V153&gt;0,IF((V153+AG154)&lt;J$10,V153+AG154,J$10),0)</f>
        <v> -  </v>
      </c>
      <c t="str" s="89" r="AT154">
        <f>IF(W153&gt;0,IF((W153+AH154)&lt;K$10,W153+AH154,K$10),0)</f>
        <v> -  </v>
      </c>
      <c t="str" s="89" r="AU154">
        <f>IF(X153&gt;0,IF((X153+AI154)&lt;L$10,X153+AI154,L$10),0)</f>
        <v> -  </v>
      </c>
      <c t="str" s="89" r="AV154">
        <f>IF(Y153&gt;0,IF((Y153+AJ154)&lt;M$10,Y153+AJ154,M$10),0)</f>
        <v> -  </v>
      </c>
      <c t="str" s="89" r="AW154">
        <f>IF(Z153&gt;0,IF((Z153+AK154)&lt;N$10,Z153+AK154,N$10),0)</f>
        <v> -  </v>
      </c>
      <c t="str" s="89" r="AX154">
        <f>SUM(AN154:AW154)</f>
        <v>#NAME?</v>
      </c>
      <c s="89" r="AY154"/>
      <c t="str" s="91" r="AZ154">
        <f>IF(NOT(snowball),0,IF(Q153&lt;=0,0,IF(AN154+$C154&gt;Q153+AB154,Q153+AB154-AN154,$C154)))</f>
        <v>#NAME?</v>
      </c>
      <c t="str" s="89" r="BA154">
        <f>IF(NOT(snowball),0,IF(R153&lt;=0,0,IF($C154&lt;=SUM($AZ154:AZ154),0,IF(AO154+$C154-SUM($AZ154:AZ154)&gt;R153+AC154,R153+AC154-AO154,$C154-SUM($AZ154:AZ154)))))</f>
        <v>#NAME?</v>
      </c>
      <c t="str" s="89" r="BB154">
        <f>IF(NOT(snowball),0,IF(S153&lt;=0,0,IF($C154&lt;=SUM($AZ154:BA154),0,IF(AP154+$C154-SUM($AZ154:BA154)&gt;S153+AD154,S153+AD154-AP154,$C154-SUM($AZ154:BA154)))))</f>
        <v>#NAME?</v>
      </c>
      <c t="str" s="89" r="BC154">
        <f>IF(NOT(snowball),0,IF(T153&lt;=0,0,IF($C154&lt;=SUM($AZ154:BB154),0,IF(AQ154+$C154-SUM($AZ154:BB154)&gt;T153+AE154,T153+AE154-AQ154,$C154-SUM($AZ154:BB154)))))</f>
        <v>#NAME?</v>
      </c>
      <c t="str" s="89" r="BD154">
        <f>IF(NOT(snowball),0,IF(U153&lt;=0,0,IF($C154&lt;=SUM($AZ154:BC154),0,IF(AR154+$C154-SUM($AZ154:BC154)&gt;U153+AF154,U153+AF154-AR154,$C154-SUM($AZ154:BC154)))))</f>
        <v>#NAME?</v>
      </c>
      <c t="str" s="89" r="BE154">
        <f>IF(NOT(snowball),0,IF(V153&lt;=0,0,IF($C154&lt;=SUM($AZ154:BD154),0,IF(AS154+$C154-SUM($AZ154:BD154)&gt;V153+AG154,V153+AG154-AS154,$C154-SUM($AZ154:BD154)))))</f>
        <v>#NAME?</v>
      </c>
      <c t="str" s="89" r="BF154">
        <f>IF(NOT(snowball),0,IF(W153&lt;=0,0,IF($C154&lt;=SUM($AZ154:BE154),0,IF(AT154+$C154-SUM($AZ154:BE154)&gt;W153+AH154,W153+AH154-AT154,$C154-SUM($AZ154:BE154)))))</f>
        <v>#NAME?</v>
      </c>
      <c t="str" s="89" r="BG154">
        <f>IF(NOT(snowball),0,IF(X153&lt;=0,0,IF($C154&lt;=SUM($AZ154:BF154),0,IF(AU154+$C154-SUM($AZ154:BF154)&gt;X153+AI154,X153+AI154-AU154,$C154-SUM($AZ154:BF154)))))</f>
        <v>#NAME?</v>
      </c>
      <c t="str" s="89" r="BH154">
        <f>IF(NOT(snowball),0,IF(Y153&lt;=0,0,IF($C154&lt;=SUM($AZ154:BG154),0,IF(AV154+$C154-SUM($AZ154:BG154)&gt;Y153+AJ154,Y153+AJ154-AV154,$C154-SUM($AZ154:BG154)))))</f>
        <v>#NAME?</v>
      </c>
      <c t="str" s="89" r="BI154">
        <f>IF(NOT(snowball),0,IF(Z153&lt;=0,0,IF($C154&lt;=SUM($AZ154:BH154),0,IF(AW154+$C154-SUM($AZ154:BH154)&gt;Z153+AK154,Z153+AK154-AW154,$C154-SUM($AZ154:BH154)))))</f>
        <v>#NAME?</v>
      </c>
    </row>
    <row customHeight="1" r="155" ht="10.5">
      <c t="str" s="85" r="A155">
        <f>IF(SUM(Q154:Z154)&lt;=0,"",A154+1)</f>
        <v>#NAME?</v>
      </c>
      <c t="str" s="86" r="B155">
        <f>IF(A155="",NA(),DATE(YEAR(B154),MONTH(B154)+1,1))</f>
        <v>#NAME?</v>
      </c>
      <c t="str" s="87" r="C155">
        <f>IF(A155="","",IF(snowball,IF(($E$5-AX155)&lt;0,0,$E$5-AX155),"n/a")+D155)</f>
        <v>#NAME?</v>
      </c>
      <c s="88" r="D155"/>
      <c t="str" s="89" r="E155">
        <f>AN155+AZ155</f>
        <v>#NAME?</v>
      </c>
      <c t="str" s="89" r="F155">
        <f>AO155+BA155</f>
        <v>#NAME?</v>
      </c>
      <c t="str" s="89" r="G155">
        <f>AP155+BB155</f>
        <v>#NAME?</v>
      </c>
      <c t="str" s="89" r="H155">
        <f>AQ155+BC155</f>
        <v>#NAME?</v>
      </c>
      <c t="str" s="89" r="I155">
        <f>AR155+BD155</f>
        <v>#NAME?</v>
      </c>
      <c t="str" s="89" r="J155">
        <f>AS155+BE155</f>
        <v>#NAME?</v>
      </c>
      <c t="str" s="89" r="K155">
        <f>AT155+BF155</f>
        <v>#NAME?</v>
      </c>
      <c t="str" s="89" r="L155">
        <f>AU155+BG155</f>
        <v>#NAME?</v>
      </c>
      <c t="str" s="89" r="M155">
        <f>AV155+BH155</f>
        <v>#NAME?</v>
      </c>
      <c t="str" s="89" r="N155">
        <f>AW155+BI155</f>
        <v>#NAME?</v>
      </c>
      <c s="90" r="O155"/>
      <c t="str" s="89" r="P155">
        <f>SUM(Q155:Z155)</f>
        <v>#NAME?</v>
      </c>
      <c t="str" s="89" r="Q155">
        <f>IF(E$8=0,0,ROUND(Q154-(E155-AB155),2))</f>
        <v>#NAME?</v>
      </c>
      <c t="str" s="89" r="R155">
        <f>IF(F$8=0,0,ROUND(R154-(F155-AC155),2))</f>
        <v>#NAME?</v>
      </c>
      <c t="str" s="89" r="S155">
        <f>IF(G$8=0,0,ROUND(S154-(G155-AD155),2))</f>
        <v>#NAME?</v>
      </c>
      <c t="str" s="89" r="T155">
        <f>IF(H$8=0,0,ROUND(T154-(H155-AE155),2))</f>
        <v>#NAME?</v>
      </c>
      <c t="str" s="89" r="U155">
        <f>IF(I$8=0,0,ROUND(U154-(I155-AF155),2))</f>
        <v>#NAME?</v>
      </c>
      <c t="str" s="89" r="V155">
        <f>IF(J$8=0,0,ROUND(V154-(J155-AG155),2))</f>
        <v> -  </v>
      </c>
      <c t="str" s="89" r="W155">
        <f>IF(K$8=0,0,ROUND(W154-(K155-AH155),2))</f>
        <v> -  </v>
      </c>
      <c t="str" s="89" r="X155">
        <f>IF(L$8=0,0,ROUND(X154-(L155-AI155),2))</f>
        <v> -  </v>
      </c>
      <c t="str" s="89" r="Y155">
        <f>IF(M$8=0,0,ROUND(Y154-(M155-AJ155),2))</f>
        <v> -  </v>
      </c>
      <c t="str" s="89" r="Z155">
        <f>IF(N$8=0,0,ROUND(Z154-(N155-AK155),2))</f>
        <v> -  </v>
      </c>
      <c s="92" r="AA155"/>
      <c t="str" s="89" r="AB155">
        <f>ROUND(Q154*E$9/12,2)</f>
        <v>#NAME?</v>
      </c>
      <c t="str" s="89" r="AC155">
        <f>ROUND(R154*F$9/12,2)</f>
        <v>#NAME?</v>
      </c>
      <c t="str" s="89" r="AD155">
        <f>ROUND(S154*G$9/12,2)</f>
        <v>#NAME?</v>
      </c>
      <c t="str" s="89" r="AE155">
        <f>ROUND(T154*H$9/12,2)</f>
        <v>#NAME?</v>
      </c>
      <c t="str" s="89" r="AF155">
        <f>ROUND(U154*I$9/12,2)</f>
        <v>#NAME?</v>
      </c>
      <c t="str" s="89" r="AG155">
        <f>ROUND(V154*J$9/12,2)</f>
        <v> -  </v>
      </c>
      <c t="str" s="89" r="AH155">
        <f>ROUND(W154*K$9/12,2)</f>
        <v> -  </v>
      </c>
      <c t="str" s="89" r="AI155">
        <f>ROUND(X154*L$9/12,2)</f>
        <v> -  </v>
      </c>
      <c t="str" s="89" r="AJ155">
        <f>ROUND(Y154*M$9/12,2)</f>
        <v> -  </v>
      </c>
      <c t="str" s="89" r="AK155">
        <f>ROUND(Z154*N$9/12,2)</f>
        <v> -  </v>
      </c>
      <c t="str" s="89" r="AL155">
        <f>SUM(AB155:AK155)</f>
        <v>#NAME?</v>
      </c>
      <c s="93" r="AM155"/>
      <c t="str" s="89" r="AN155">
        <f>IF(Q154&gt;0,IF((Q154+AB155)&lt;E$10,Q154+AB155,E$10),0)</f>
        <v>#NAME?</v>
      </c>
      <c t="str" s="89" r="AO155">
        <f>IF(R154&gt;0,IF((R154+AC155)&lt;F$10,R154+AC155,F$10),0)</f>
        <v>#NAME?</v>
      </c>
      <c t="str" s="89" r="AP155">
        <f>IF(S154&gt;0,IF((S154+AD155)&lt;G$10,S154+AD155,G$10),0)</f>
        <v>#NAME?</v>
      </c>
      <c t="str" s="89" r="AQ155">
        <f>IF(T154&gt;0,IF((T154+AE155)&lt;H$10,T154+AE155,H$10),0)</f>
        <v>#NAME?</v>
      </c>
      <c t="str" s="89" r="AR155">
        <f>IF(U154&gt;0,IF((U154+AF155)&lt;I$10,U154+AF155,I$10),0)</f>
        <v>#NAME?</v>
      </c>
      <c t="str" s="89" r="AS155">
        <f>IF(V154&gt;0,IF((V154+AG155)&lt;J$10,V154+AG155,J$10),0)</f>
        <v> -  </v>
      </c>
      <c t="str" s="89" r="AT155">
        <f>IF(W154&gt;0,IF((W154+AH155)&lt;K$10,W154+AH155,K$10),0)</f>
        <v> -  </v>
      </c>
      <c t="str" s="89" r="AU155">
        <f>IF(X154&gt;0,IF((X154+AI155)&lt;L$10,X154+AI155,L$10),0)</f>
        <v> -  </v>
      </c>
      <c t="str" s="89" r="AV155">
        <f>IF(Y154&gt;0,IF((Y154+AJ155)&lt;M$10,Y154+AJ155,M$10),0)</f>
        <v> -  </v>
      </c>
      <c t="str" s="89" r="AW155">
        <f>IF(Z154&gt;0,IF((Z154+AK155)&lt;N$10,Z154+AK155,N$10),0)</f>
        <v> -  </v>
      </c>
      <c t="str" s="89" r="AX155">
        <f>SUM(AN155:AW155)</f>
        <v>#NAME?</v>
      </c>
      <c s="89" r="AY155"/>
      <c t="str" s="91" r="AZ155">
        <f>IF(NOT(snowball),0,IF(Q154&lt;=0,0,IF(AN155+$C155&gt;Q154+AB155,Q154+AB155-AN155,$C155)))</f>
        <v>#NAME?</v>
      </c>
      <c t="str" s="89" r="BA155">
        <f>IF(NOT(snowball),0,IF(R154&lt;=0,0,IF($C155&lt;=SUM($AZ155:AZ155),0,IF(AO155+$C155-SUM($AZ155:AZ155)&gt;R154+AC155,R154+AC155-AO155,$C155-SUM($AZ155:AZ155)))))</f>
        <v>#NAME?</v>
      </c>
      <c t="str" s="89" r="BB155">
        <f>IF(NOT(snowball),0,IF(S154&lt;=0,0,IF($C155&lt;=SUM($AZ155:BA155),0,IF(AP155+$C155-SUM($AZ155:BA155)&gt;S154+AD155,S154+AD155-AP155,$C155-SUM($AZ155:BA155)))))</f>
        <v>#NAME?</v>
      </c>
      <c t="str" s="89" r="BC155">
        <f>IF(NOT(snowball),0,IF(T154&lt;=0,0,IF($C155&lt;=SUM($AZ155:BB155),0,IF(AQ155+$C155-SUM($AZ155:BB155)&gt;T154+AE155,T154+AE155-AQ155,$C155-SUM($AZ155:BB155)))))</f>
        <v>#NAME?</v>
      </c>
      <c t="str" s="89" r="BD155">
        <f>IF(NOT(snowball),0,IF(U154&lt;=0,0,IF($C155&lt;=SUM($AZ155:BC155),0,IF(AR155+$C155-SUM($AZ155:BC155)&gt;U154+AF155,U154+AF155-AR155,$C155-SUM($AZ155:BC155)))))</f>
        <v>#NAME?</v>
      </c>
      <c t="str" s="89" r="BE155">
        <f>IF(NOT(snowball),0,IF(V154&lt;=0,0,IF($C155&lt;=SUM($AZ155:BD155),0,IF(AS155+$C155-SUM($AZ155:BD155)&gt;V154+AG155,V154+AG155-AS155,$C155-SUM($AZ155:BD155)))))</f>
        <v>#NAME?</v>
      </c>
      <c t="str" s="89" r="BF155">
        <f>IF(NOT(snowball),0,IF(W154&lt;=0,0,IF($C155&lt;=SUM($AZ155:BE155),0,IF(AT155+$C155-SUM($AZ155:BE155)&gt;W154+AH155,W154+AH155-AT155,$C155-SUM($AZ155:BE155)))))</f>
        <v>#NAME?</v>
      </c>
      <c t="str" s="89" r="BG155">
        <f>IF(NOT(snowball),0,IF(X154&lt;=0,0,IF($C155&lt;=SUM($AZ155:BF155),0,IF(AU155+$C155-SUM($AZ155:BF155)&gt;X154+AI155,X154+AI155-AU155,$C155-SUM($AZ155:BF155)))))</f>
        <v>#NAME?</v>
      </c>
      <c t="str" s="89" r="BH155">
        <f>IF(NOT(snowball),0,IF(Y154&lt;=0,0,IF($C155&lt;=SUM($AZ155:BG155),0,IF(AV155+$C155-SUM($AZ155:BG155)&gt;Y154+AJ155,Y154+AJ155-AV155,$C155-SUM($AZ155:BG155)))))</f>
        <v>#NAME?</v>
      </c>
      <c t="str" s="89" r="BI155">
        <f>IF(NOT(snowball),0,IF(Z154&lt;=0,0,IF($C155&lt;=SUM($AZ155:BH155),0,IF(AW155+$C155-SUM($AZ155:BH155)&gt;Z154+AK155,Z154+AK155-AW155,$C155-SUM($AZ155:BH155)))))</f>
        <v>#NAME?</v>
      </c>
    </row>
    <row customHeight="1" r="156" ht="10.5">
      <c t="str" s="85" r="A156">
        <f>IF(SUM(Q155:Z155)&lt;=0,"",A155+1)</f>
        <v>#NAME?</v>
      </c>
      <c t="str" s="86" r="B156">
        <f>IF(A156="",NA(),DATE(YEAR(B155),MONTH(B155)+1,1))</f>
        <v>#NAME?</v>
      </c>
      <c t="str" s="87" r="C156">
        <f>IF(A156="","",IF(snowball,IF(($E$5-AX156)&lt;0,0,$E$5-AX156),"n/a")+D156)</f>
        <v>#NAME?</v>
      </c>
      <c s="88" r="D156"/>
      <c t="str" s="89" r="E156">
        <f>AN156+AZ156</f>
        <v>#NAME?</v>
      </c>
      <c t="str" s="89" r="F156">
        <f>AO156+BA156</f>
        <v>#NAME?</v>
      </c>
      <c t="str" s="89" r="G156">
        <f>AP156+BB156</f>
        <v>#NAME?</v>
      </c>
      <c t="str" s="89" r="H156">
        <f>AQ156+BC156</f>
        <v>#NAME?</v>
      </c>
      <c t="str" s="89" r="I156">
        <f>AR156+BD156</f>
        <v>#NAME?</v>
      </c>
      <c t="str" s="89" r="J156">
        <f>AS156+BE156</f>
        <v>#NAME?</v>
      </c>
      <c t="str" s="89" r="K156">
        <f>AT156+BF156</f>
        <v>#NAME?</v>
      </c>
      <c t="str" s="89" r="L156">
        <f>AU156+BG156</f>
        <v>#NAME?</v>
      </c>
      <c t="str" s="89" r="M156">
        <f>AV156+BH156</f>
        <v>#NAME?</v>
      </c>
      <c t="str" s="89" r="N156">
        <f>AW156+BI156</f>
        <v>#NAME?</v>
      </c>
      <c s="90" r="O156"/>
      <c t="str" s="89" r="P156">
        <f>SUM(Q156:Z156)</f>
        <v>#NAME?</v>
      </c>
      <c t="str" s="89" r="Q156">
        <f>IF(E$8=0,0,ROUND(Q155-(E156-AB156),2))</f>
        <v>#NAME?</v>
      </c>
      <c t="str" s="89" r="R156">
        <f>IF(F$8=0,0,ROUND(R155-(F156-AC156),2))</f>
        <v>#NAME?</v>
      </c>
      <c t="str" s="89" r="S156">
        <f>IF(G$8=0,0,ROUND(S155-(G156-AD156),2))</f>
        <v>#NAME?</v>
      </c>
      <c t="str" s="89" r="T156">
        <f>IF(H$8=0,0,ROUND(T155-(H156-AE156),2))</f>
        <v>#NAME?</v>
      </c>
      <c t="str" s="89" r="U156">
        <f>IF(I$8=0,0,ROUND(U155-(I156-AF156),2))</f>
        <v>#NAME?</v>
      </c>
      <c t="str" s="89" r="V156">
        <f>IF(J$8=0,0,ROUND(V155-(J156-AG156),2))</f>
        <v> -  </v>
      </c>
      <c t="str" s="89" r="W156">
        <f>IF(K$8=0,0,ROUND(W155-(K156-AH156),2))</f>
        <v> -  </v>
      </c>
      <c t="str" s="89" r="X156">
        <f>IF(L$8=0,0,ROUND(X155-(L156-AI156),2))</f>
        <v> -  </v>
      </c>
      <c t="str" s="89" r="Y156">
        <f>IF(M$8=0,0,ROUND(Y155-(M156-AJ156),2))</f>
        <v> -  </v>
      </c>
      <c t="str" s="89" r="Z156">
        <f>IF(N$8=0,0,ROUND(Z155-(N156-AK156),2))</f>
        <v> -  </v>
      </c>
      <c s="92" r="AA156"/>
      <c t="str" s="89" r="AB156">
        <f>ROUND(Q155*E$9/12,2)</f>
        <v>#NAME?</v>
      </c>
      <c t="str" s="89" r="AC156">
        <f>ROUND(R155*F$9/12,2)</f>
        <v>#NAME?</v>
      </c>
      <c t="str" s="89" r="AD156">
        <f>ROUND(S155*G$9/12,2)</f>
        <v>#NAME?</v>
      </c>
      <c t="str" s="89" r="AE156">
        <f>ROUND(T155*H$9/12,2)</f>
        <v>#NAME?</v>
      </c>
      <c t="str" s="89" r="AF156">
        <f>ROUND(U155*I$9/12,2)</f>
        <v>#NAME?</v>
      </c>
      <c t="str" s="89" r="AG156">
        <f>ROUND(V155*J$9/12,2)</f>
        <v> -  </v>
      </c>
      <c t="str" s="89" r="AH156">
        <f>ROUND(W155*K$9/12,2)</f>
        <v> -  </v>
      </c>
      <c t="str" s="89" r="AI156">
        <f>ROUND(X155*L$9/12,2)</f>
        <v> -  </v>
      </c>
      <c t="str" s="89" r="AJ156">
        <f>ROUND(Y155*M$9/12,2)</f>
        <v> -  </v>
      </c>
      <c t="str" s="89" r="AK156">
        <f>ROUND(Z155*N$9/12,2)</f>
        <v> -  </v>
      </c>
      <c t="str" s="89" r="AL156">
        <f>SUM(AB156:AK156)</f>
        <v>#NAME?</v>
      </c>
      <c s="93" r="AM156"/>
      <c t="str" s="89" r="AN156">
        <f>IF(Q155&gt;0,IF((Q155+AB156)&lt;E$10,Q155+AB156,E$10),0)</f>
        <v>#NAME?</v>
      </c>
      <c t="str" s="89" r="AO156">
        <f>IF(R155&gt;0,IF((R155+AC156)&lt;F$10,R155+AC156,F$10),0)</f>
        <v>#NAME?</v>
      </c>
      <c t="str" s="89" r="AP156">
        <f>IF(S155&gt;0,IF((S155+AD156)&lt;G$10,S155+AD156,G$10),0)</f>
        <v>#NAME?</v>
      </c>
      <c t="str" s="89" r="AQ156">
        <f>IF(T155&gt;0,IF((T155+AE156)&lt;H$10,T155+AE156,H$10),0)</f>
        <v>#NAME?</v>
      </c>
      <c t="str" s="89" r="AR156">
        <f>IF(U155&gt;0,IF((U155+AF156)&lt;I$10,U155+AF156,I$10),0)</f>
        <v>#NAME?</v>
      </c>
      <c t="str" s="89" r="AS156">
        <f>IF(V155&gt;0,IF((V155+AG156)&lt;J$10,V155+AG156,J$10),0)</f>
        <v> -  </v>
      </c>
      <c t="str" s="89" r="AT156">
        <f>IF(W155&gt;0,IF((W155+AH156)&lt;K$10,W155+AH156,K$10),0)</f>
        <v> -  </v>
      </c>
      <c t="str" s="89" r="AU156">
        <f>IF(X155&gt;0,IF((X155+AI156)&lt;L$10,X155+AI156,L$10),0)</f>
        <v> -  </v>
      </c>
      <c t="str" s="89" r="AV156">
        <f>IF(Y155&gt;0,IF((Y155+AJ156)&lt;M$10,Y155+AJ156,M$10),0)</f>
        <v> -  </v>
      </c>
      <c t="str" s="89" r="AW156">
        <f>IF(Z155&gt;0,IF((Z155+AK156)&lt;N$10,Z155+AK156,N$10),0)</f>
        <v> -  </v>
      </c>
      <c t="str" s="89" r="AX156">
        <f>SUM(AN156:AW156)</f>
        <v>#NAME?</v>
      </c>
      <c s="89" r="AY156"/>
      <c t="str" s="91" r="AZ156">
        <f>IF(NOT(snowball),0,IF(Q155&lt;=0,0,IF(AN156+$C156&gt;Q155+AB156,Q155+AB156-AN156,$C156)))</f>
        <v>#NAME?</v>
      </c>
      <c t="str" s="89" r="BA156">
        <f>IF(NOT(snowball),0,IF(R155&lt;=0,0,IF($C156&lt;=SUM($AZ156:AZ156),0,IF(AO156+$C156-SUM($AZ156:AZ156)&gt;R155+AC156,R155+AC156-AO156,$C156-SUM($AZ156:AZ156)))))</f>
        <v>#NAME?</v>
      </c>
      <c t="str" s="89" r="BB156">
        <f>IF(NOT(snowball),0,IF(S155&lt;=0,0,IF($C156&lt;=SUM($AZ156:BA156),0,IF(AP156+$C156-SUM($AZ156:BA156)&gt;S155+AD156,S155+AD156-AP156,$C156-SUM($AZ156:BA156)))))</f>
        <v>#NAME?</v>
      </c>
      <c t="str" s="89" r="BC156">
        <f>IF(NOT(snowball),0,IF(T155&lt;=0,0,IF($C156&lt;=SUM($AZ156:BB156),0,IF(AQ156+$C156-SUM($AZ156:BB156)&gt;T155+AE156,T155+AE156-AQ156,$C156-SUM($AZ156:BB156)))))</f>
        <v>#NAME?</v>
      </c>
      <c t="str" s="89" r="BD156">
        <f>IF(NOT(snowball),0,IF(U155&lt;=0,0,IF($C156&lt;=SUM($AZ156:BC156),0,IF(AR156+$C156-SUM($AZ156:BC156)&gt;U155+AF156,U155+AF156-AR156,$C156-SUM($AZ156:BC156)))))</f>
        <v>#NAME?</v>
      </c>
      <c t="str" s="89" r="BE156">
        <f>IF(NOT(snowball),0,IF(V155&lt;=0,0,IF($C156&lt;=SUM($AZ156:BD156),0,IF(AS156+$C156-SUM($AZ156:BD156)&gt;V155+AG156,V155+AG156-AS156,$C156-SUM($AZ156:BD156)))))</f>
        <v>#NAME?</v>
      </c>
      <c t="str" s="89" r="BF156">
        <f>IF(NOT(snowball),0,IF(W155&lt;=0,0,IF($C156&lt;=SUM($AZ156:BE156),0,IF(AT156+$C156-SUM($AZ156:BE156)&gt;W155+AH156,W155+AH156-AT156,$C156-SUM($AZ156:BE156)))))</f>
        <v>#NAME?</v>
      </c>
      <c t="str" s="89" r="BG156">
        <f>IF(NOT(snowball),0,IF(X155&lt;=0,0,IF($C156&lt;=SUM($AZ156:BF156),0,IF(AU156+$C156-SUM($AZ156:BF156)&gt;X155+AI156,X155+AI156-AU156,$C156-SUM($AZ156:BF156)))))</f>
        <v>#NAME?</v>
      </c>
      <c t="str" s="89" r="BH156">
        <f>IF(NOT(snowball),0,IF(Y155&lt;=0,0,IF($C156&lt;=SUM($AZ156:BG156),0,IF(AV156+$C156-SUM($AZ156:BG156)&gt;Y155+AJ156,Y155+AJ156-AV156,$C156-SUM($AZ156:BG156)))))</f>
        <v>#NAME?</v>
      </c>
      <c t="str" s="89" r="BI156">
        <f>IF(NOT(snowball),0,IF(Z155&lt;=0,0,IF($C156&lt;=SUM($AZ156:BH156),0,IF(AW156+$C156-SUM($AZ156:BH156)&gt;Z155+AK156,Z155+AK156-AW156,$C156-SUM($AZ156:BH156)))))</f>
        <v>#NAME?</v>
      </c>
    </row>
    <row customHeight="1" r="157" ht="10.5">
      <c t="str" s="85" r="A157">
        <f>IF(SUM(Q156:Z156)&lt;=0,"",A156+1)</f>
        <v>#NAME?</v>
      </c>
      <c t="str" s="86" r="B157">
        <f>IF(A157="",NA(),DATE(YEAR(B156),MONTH(B156)+1,1))</f>
        <v>#NAME?</v>
      </c>
      <c t="str" s="87" r="C157">
        <f>IF(A157="","",IF(snowball,IF(($E$5-AX157)&lt;0,0,$E$5-AX157),"n/a")+D157)</f>
        <v>#NAME?</v>
      </c>
      <c s="88" r="D157"/>
      <c t="str" s="89" r="E157">
        <f>AN157+AZ157</f>
        <v>#NAME?</v>
      </c>
      <c t="str" s="89" r="F157">
        <f>AO157+BA157</f>
        <v>#NAME?</v>
      </c>
      <c t="str" s="89" r="G157">
        <f>AP157+BB157</f>
        <v>#NAME?</v>
      </c>
      <c t="str" s="89" r="H157">
        <f>AQ157+BC157</f>
        <v>#NAME?</v>
      </c>
      <c t="str" s="89" r="I157">
        <f>AR157+BD157</f>
        <v>#NAME?</v>
      </c>
      <c t="str" s="89" r="J157">
        <f>AS157+BE157</f>
        <v>#NAME?</v>
      </c>
      <c t="str" s="89" r="K157">
        <f>AT157+BF157</f>
        <v>#NAME?</v>
      </c>
      <c t="str" s="89" r="L157">
        <f>AU157+BG157</f>
        <v>#NAME?</v>
      </c>
      <c t="str" s="89" r="M157">
        <f>AV157+BH157</f>
        <v>#NAME?</v>
      </c>
      <c t="str" s="89" r="N157">
        <f>AW157+BI157</f>
        <v>#NAME?</v>
      </c>
      <c s="90" r="O157"/>
      <c t="str" s="89" r="P157">
        <f>SUM(Q157:Z157)</f>
        <v>#NAME?</v>
      </c>
      <c t="str" s="89" r="Q157">
        <f>IF(E$8=0,0,ROUND(Q156-(E157-AB157),2))</f>
        <v>#NAME?</v>
      </c>
      <c t="str" s="89" r="R157">
        <f>IF(F$8=0,0,ROUND(R156-(F157-AC157),2))</f>
        <v>#NAME?</v>
      </c>
      <c t="str" s="89" r="S157">
        <f>IF(G$8=0,0,ROUND(S156-(G157-AD157),2))</f>
        <v>#NAME?</v>
      </c>
      <c t="str" s="89" r="T157">
        <f>IF(H$8=0,0,ROUND(T156-(H157-AE157),2))</f>
        <v>#NAME?</v>
      </c>
      <c t="str" s="89" r="U157">
        <f>IF(I$8=0,0,ROUND(U156-(I157-AF157),2))</f>
        <v>#NAME?</v>
      </c>
      <c t="str" s="89" r="V157">
        <f>IF(J$8=0,0,ROUND(V156-(J157-AG157),2))</f>
        <v> -  </v>
      </c>
      <c t="str" s="89" r="W157">
        <f>IF(K$8=0,0,ROUND(W156-(K157-AH157),2))</f>
        <v> -  </v>
      </c>
      <c t="str" s="89" r="X157">
        <f>IF(L$8=0,0,ROUND(X156-(L157-AI157),2))</f>
        <v> -  </v>
      </c>
      <c t="str" s="89" r="Y157">
        <f>IF(M$8=0,0,ROUND(Y156-(M157-AJ157),2))</f>
        <v> -  </v>
      </c>
      <c t="str" s="89" r="Z157">
        <f>IF(N$8=0,0,ROUND(Z156-(N157-AK157),2))</f>
        <v> -  </v>
      </c>
      <c s="92" r="AA157"/>
      <c t="str" s="89" r="AB157">
        <f>ROUND(Q156*E$9/12,2)</f>
        <v>#NAME?</v>
      </c>
      <c t="str" s="89" r="AC157">
        <f>ROUND(R156*F$9/12,2)</f>
        <v>#NAME?</v>
      </c>
      <c t="str" s="89" r="AD157">
        <f>ROUND(S156*G$9/12,2)</f>
        <v>#NAME?</v>
      </c>
      <c t="str" s="89" r="AE157">
        <f>ROUND(T156*H$9/12,2)</f>
        <v>#NAME?</v>
      </c>
      <c t="str" s="89" r="AF157">
        <f>ROUND(U156*I$9/12,2)</f>
        <v>#NAME?</v>
      </c>
      <c t="str" s="89" r="AG157">
        <f>ROUND(V156*J$9/12,2)</f>
        <v> -  </v>
      </c>
      <c t="str" s="89" r="AH157">
        <f>ROUND(W156*K$9/12,2)</f>
        <v> -  </v>
      </c>
      <c t="str" s="89" r="AI157">
        <f>ROUND(X156*L$9/12,2)</f>
        <v> -  </v>
      </c>
      <c t="str" s="89" r="AJ157">
        <f>ROUND(Y156*M$9/12,2)</f>
        <v> -  </v>
      </c>
      <c t="str" s="89" r="AK157">
        <f>ROUND(Z156*N$9/12,2)</f>
        <v> -  </v>
      </c>
      <c t="str" s="89" r="AL157">
        <f>SUM(AB157:AK157)</f>
        <v>#NAME?</v>
      </c>
      <c s="93" r="AM157"/>
      <c t="str" s="89" r="AN157">
        <f>IF(Q156&gt;0,IF((Q156+AB157)&lt;E$10,Q156+AB157,E$10),0)</f>
        <v>#NAME?</v>
      </c>
      <c t="str" s="89" r="AO157">
        <f>IF(R156&gt;0,IF((R156+AC157)&lt;F$10,R156+AC157,F$10),0)</f>
        <v>#NAME?</v>
      </c>
      <c t="str" s="89" r="AP157">
        <f>IF(S156&gt;0,IF((S156+AD157)&lt;G$10,S156+AD157,G$10),0)</f>
        <v>#NAME?</v>
      </c>
      <c t="str" s="89" r="AQ157">
        <f>IF(T156&gt;0,IF((T156+AE157)&lt;H$10,T156+AE157,H$10),0)</f>
        <v>#NAME?</v>
      </c>
      <c t="str" s="89" r="AR157">
        <f>IF(U156&gt;0,IF((U156+AF157)&lt;I$10,U156+AF157,I$10),0)</f>
        <v>#NAME?</v>
      </c>
      <c t="str" s="89" r="AS157">
        <f>IF(V156&gt;0,IF((V156+AG157)&lt;J$10,V156+AG157,J$10),0)</f>
        <v> -  </v>
      </c>
      <c t="str" s="89" r="AT157">
        <f>IF(W156&gt;0,IF((W156+AH157)&lt;K$10,W156+AH157,K$10),0)</f>
        <v> -  </v>
      </c>
      <c t="str" s="89" r="AU157">
        <f>IF(X156&gt;0,IF((X156+AI157)&lt;L$10,X156+AI157,L$10),0)</f>
        <v> -  </v>
      </c>
      <c t="str" s="89" r="AV157">
        <f>IF(Y156&gt;0,IF((Y156+AJ157)&lt;M$10,Y156+AJ157,M$10),0)</f>
        <v> -  </v>
      </c>
      <c t="str" s="89" r="AW157">
        <f>IF(Z156&gt;0,IF((Z156+AK157)&lt;N$10,Z156+AK157,N$10),0)</f>
        <v> -  </v>
      </c>
      <c t="str" s="89" r="AX157">
        <f>SUM(AN157:AW157)</f>
        <v>#NAME?</v>
      </c>
      <c s="89" r="AY157"/>
      <c t="str" s="91" r="AZ157">
        <f>IF(NOT(snowball),0,IF(Q156&lt;=0,0,IF(AN157+$C157&gt;Q156+AB157,Q156+AB157-AN157,$C157)))</f>
        <v>#NAME?</v>
      </c>
      <c t="str" s="89" r="BA157">
        <f>IF(NOT(snowball),0,IF(R156&lt;=0,0,IF($C157&lt;=SUM($AZ157:AZ157),0,IF(AO157+$C157-SUM($AZ157:AZ157)&gt;R156+AC157,R156+AC157-AO157,$C157-SUM($AZ157:AZ157)))))</f>
        <v>#NAME?</v>
      </c>
      <c t="str" s="89" r="BB157">
        <f>IF(NOT(snowball),0,IF(S156&lt;=0,0,IF($C157&lt;=SUM($AZ157:BA157),0,IF(AP157+$C157-SUM($AZ157:BA157)&gt;S156+AD157,S156+AD157-AP157,$C157-SUM($AZ157:BA157)))))</f>
        <v>#NAME?</v>
      </c>
      <c t="str" s="89" r="BC157">
        <f>IF(NOT(snowball),0,IF(T156&lt;=0,0,IF($C157&lt;=SUM($AZ157:BB157),0,IF(AQ157+$C157-SUM($AZ157:BB157)&gt;T156+AE157,T156+AE157-AQ157,$C157-SUM($AZ157:BB157)))))</f>
        <v>#NAME?</v>
      </c>
      <c t="str" s="89" r="BD157">
        <f>IF(NOT(snowball),0,IF(U156&lt;=0,0,IF($C157&lt;=SUM($AZ157:BC157),0,IF(AR157+$C157-SUM($AZ157:BC157)&gt;U156+AF157,U156+AF157-AR157,$C157-SUM($AZ157:BC157)))))</f>
        <v>#NAME?</v>
      </c>
      <c t="str" s="89" r="BE157">
        <f>IF(NOT(snowball),0,IF(V156&lt;=0,0,IF($C157&lt;=SUM($AZ157:BD157),0,IF(AS157+$C157-SUM($AZ157:BD157)&gt;V156+AG157,V156+AG157-AS157,$C157-SUM($AZ157:BD157)))))</f>
        <v>#NAME?</v>
      </c>
      <c t="str" s="89" r="BF157">
        <f>IF(NOT(snowball),0,IF(W156&lt;=0,0,IF($C157&lt;=SUM($AZ157:BE157),0,IF(AT157+$C157-SUM($AZ157:BE157)&gt;W156+AH157,W156+AH157-AT157,$C157-SUM($AZ157:BE157)))))</f>
        <v>#NAME?</v>
      </c>
      <c t="str" s="89" r="BG157">
        <f>IF(NOT(snowball),0,IF(X156&lt;=0,0,IF($C157&lt;=SUM($AZ157:BF157),0,IF(AU157+$C157-SUM($AZ157:BF157)&gt;X156+AI157,X156+AI157-AU157,$C157-SUM($AZ157:BF157)))))</f>
        <v>#NAME?</v>
      </c>
      <c t="str" s="89" r="BH157">
        <f>IF(NOT(snowball),0,IF(Y156&lt;=0,0,IF($C157&lt;=SUM($AZ157:BG157),0,IF(AV157+$C157-SUM($AZ157:BG157)&gt;Y156+AJ157,Y156+AJ157-AV157,$C157-SUM($AZ157:BG157)))))</f>
        <v>#NAME?</v>
      </c>
      <c t="str" s="89" r="BI157">
        <f>IF(NOT(snowball),0,IF(Z156&lt;=0,0,IF($C157&lt;=SUM($AZ157:BH157),0,IF(AW157+$C157-SUM($AZ157:BH157)&gt;Z156+AK157,Z156+AK157-AW157,$C157-SUM($AZ157:BH157)))))</f>
        <v>#NAME?</v>
      </c>
    </row>
    <row customHeight="1" r="158" ht="10.5">
      <c t="str" s="85" r="A158">
        <f>IF(SUM(Q157:Z157)&lt;=0,"",A157+1)</f>
        <v>#NAME?</v>
      </c>
      <c t="str" s="86" r="B158">
        <f>IF(A158="",NA(),DATE(YEAR(B157),MONTH(B157)+1,1))</f>
        <v>#NAME?</v>
      </c>
      <c t="str" s="87" r="C158">
        <f>IF(A158="","",IF(snowball,IF(($E$5-AX158)&lt;0,0,$E$5-AX158),"n/a")+D158)</f>
        <v>#NAME?</v>
      </c>
      <c s="88" r="D158"/>
      <c t="str" s="89" r="E158">
        <f>AN158+AZ158</f>
        <v>#NAME?</v>
      </c>
      <c t="str" s="89" r="F158">
        <f>AO158+BA158</f>
        <v>#NAME?</v>
      </c>
      <c t="str" s="89" r="G158">
        <f>AP158+BB158</f>
        <v>#NAME?</v>
      </c>
      <c t="str" s="89" r="H158">
        <f>AQ158+BC158</f>
        <v>#NAME?</v>
      </c>
      <c t="str" s="89" r="I158">
        <f>AR158+BD158</f>
        <v>#NAME?</v>
      </c>
      <c t="str" s="89" r="J158">
        <f>AS158+BE158</f>
        <v>#NAME?</v>
      </c>
      <c t="str" s="89" r="K158">
        <f>AT158+BF158</f>
        <v>#NAME?</v>
      </c>
      <c t="str" s="89" r="L158">
        <f>AU158+BG158</f>
        <v>#NAME?</v>
      </c>
      <c t="str" s="89" r="M158">
        <f>AV158+BH158</f>
        <v>#NAME?</v>
      </c>
      <c t="str" s="89" r="N158">
        <f>AW158+BI158</f>
        <v>#NAME?</v>
      </c>
      <c s="90" r="O158"/>
      <c t="str" s="89" r="P158">
        <f>SUM(Q158:Z158)</f>
        <v>#NAME?</v>
      </c>
      <c t="str" s="89" r="Q158">
        <f>IF(E$8=0,0,ROUND(Q157-(E158-AB158),2))</f>
        <v>#NAME?</v>
      </c>
      <c t="str" s="89" r="R158">
        <f>IF(F$8=0,0,ROUND(R157-(F158-AC158),2))</f>
        <v>#NAME?</v>
      </c>
      <c t="str" s="89" r="S158">
        <f>IF(G$8=0,0,ROUND(S157-(G158-AD158),2))</f>
        <v>#NAME?</v>
      </c>
      <c t="str" s="89" r="T158">
        <f>IF(H$8=0,0,ROUND(T157-(H158-AE158),2))</f>
        <v>#NAME?</v>
      </c>
      <c t="str" s="89" r="U158">
        <f>IF(I$8=0,0,ROUND(U157-(I158-AF158),2))</f>
        <v>#NAME?</v>
      </c>
      <c t="str" s="89" r="V158">
        <f>IF(J$8=0,0,ROUND(V157-(J158-AG158),2))</f>
        <v> -  </v>
      </c>
      <c t="str" s="89" r="W158">
        <f>IF(K$8=0,0,ROUND(W157-(K158-AH158),2))</f>
        <v> -  </v>
      </c>
      <c t="str" s="89" r="X158">
        <f>IF(L$8=0,0,ROUND(X157-(L158-AI158),2))</f>
        <v> -  </v>
      </c>
      <c t="str" s="89" r="Y158">
        <f>IF(M$8=0,0,ROUND(Y157-(M158-AJ158),2))</f>
        <v> -  </v>
      </c>
      <c t="str" s="89" r="Z158">
        <f>IF(N$8=0,0,ROUND(Z157-(N158-AK158),2))</f>
        <v> -  </v>
      </c>
      <c s="92" r="AA158"/>
      <c t="str" s="89" r="AB158">
        <f>ROUND(Q157*E$9/12,2)</f>
        <v>#NAME?</v>
      </c>
      <c t="str" s="89" r="AC158">
        <f>ROUND(R157*F$9/12,2)</f>
        <v>#NAME?</v>
      </c>
      <c t="str" s="89" r="AD158">
        <f>ROUND(S157*G$9/12,2)</f>
        <v>#NAME?</v>
      </c>
      <c t="str" s="89" r="AE158">
        <f>ROUND(T157*H$9/12,2)</f>
        <v>#NAME?</v>
      </c>
      <c t="str" s="89" r="AF158">
        <f>ROUND(U157*I$9/12,2)</f>
        <v>#NAME?</v>
      </c>
      <c t="str" s="89" r="AG158">
        <f>ROUND(V157*J$9/12,2)</f>
        <v> -  </v>
      </c>
      <c t="str" s="89" r="AH158">
        <f>ROUND(W157*K$9/12,2)</f>
        <v> -  </v>
      </c>
      <c t="str" s="89" r="AI158">
        <f>ROUND(X157*L$9/12,2)</f>
        <v> -  </v>
      </c>
      <c t="str" s="89" r="AJ158">
        <f>ROUND(Y157*M$9/12,2)</f>
        <v> -  </v>
      </c>
      <c t="str" s="89" r="AK158">
        <f>ROUND(Z157*N$9/12,2)</f>
        <v> -  </v>
      </c>
      <c t="str" s="89" r="AL158">
        <f>SUM(AB158:AK158)</f>
        <v>#NAME?</v>
      </c>
      <c s="93" r="AM158"/>
      <c t="str" s="89" r="AN158">
        <f>IF(Q157&gt;0,IF((Q157+AB158)&lt;E$10,Q157+AB158,E$10),0)</f>
        <v>#NAME?</v>
      </c>
      <c t="str" s="89" r="AO158">
        <f>IF(R157&gt;0,IF((R157+AC158)&lt;F$10,R157+AC158,F$10),0)</f>
        <v>#NAME?</v>
      </c>
      <c t="str" s="89" r="AP158">
        <f>IF(S157&gt;0,IF((S157+AD158)&lt;G$10,S157+AD158,G$10),0)</f>
        <v>#NAME?</v>
      </c>
      <c t="str" s="89" r="AQ158">
        <f>IF(T157&gt;0,IF((T157+AE158)&lt;H$10,T157+AE158,H$10),0)</f>
        <v>#NAME?</v>
      </c>
      <c t="str" s="89" r="AR158">
        <f>IF(U157&gt;0,IF((U157+AF158)&lt;I$10,U157+AF158,I$10),0)</f>
        <v>#NAME?</v>
      </c>
      <c t="str" s="89" r="AS158">
        <f>IF(V157&gt;0,IF((V157+AG158)&lt;J$10,V157+AG158,J$10),0)</f>
        <v> -  </v>
      </c>
      <c t="str" s="89" r="AT158">
        <f>IF(W157&gt;0,IF((W157+AH158)&lt;K$10,W157+AH158,K$10),0)</f>
        <v> -  </v>
      </c>
      <c t="str" s="89" r="AU158">
        <f>IF(X157&gt;0,IF((X157+AI158)&lt;L$10,X157+AI158,L$10),0)</f>
        <v> -  </v>
      </c>
      <c t="str" s="89" r="AV158">
        <f>IF(Y157&gt;0,IF((Y157+AJ158)&lt;M$10,Y157+AJ158,M$10),0)</f>
        <v> -  </v>
      </c>
      <c t="str" s="89" r="AW158">
        <f>IF(Z157&gt;0,IF((Z157+AK158)&lt;N$10,Z157+AK158,N$10),0)</f>
        <v> -  </v>
      </c>
      <c t="str" s="89" r="AX158">
        <f>SUM(AN158:AW158)</f>
        <v>#NAME?</v>
      </c>
      <c s="89" r="AY158"/>
      <c t="str" s="91" r="AZ158">
        <f>IF(NOT(snowball),0,IF(Q157&lt;=0,0,IF(AN158+$C158&gt;Q157+AB158,Q157+AB158-AN158,$C158)))</f>
        <v>#NAME?</v>
      </c>
      <c t="str" s="89" r="BA158">
        <f>IF(NOT(snowball),0,IF(R157&lt;=0,0,IF($C158&lt;=SUM($AZ158:AZ158),0,IF(AO158+$C158-SUM($AZ158:AZ158)&gt;R157+AC158,R157+AC158-AO158,$C158-SUM($AZ158:AZ158)))))</f>
        <v>#NAME?</v>
      </c>
      <c t="str" s="89" r="BB158">
        <f>IF(NOT(snowball),0,IF(S157&lt;=0,0,IF($C158&lt;=SUM($AZ158:BA158),0,IF(AP158+$C158-SUM($AZ158:BA158)&gt;S157+AD158,S157+AD158-AP158,$C158-SUM($AZ158:BA158)))))</f>
        <v>#NAME?</v>
      </c>
      <c t="str" s="89" r="BC158">
        <f>IF(NOT(snowball),0,IF(T157&lt;=0,0,IF($C158&lt;=SUM($AZ158:BB158),0,IF(AQ158+$C158-SUM($AZ158:BB158)&gt;T157+AE158,T157+AE158-AQ158,$C158-SUM($AZ158:BB158)))))</f>
        <v>#NAME?</v>
      </c>
      <c t="str" s="89" r="BD158">
        <f>IF(NOT(snowball),0,IF(U157&lt;=0,0,IF($C158&lt;=SUM($AZ158:BC158),0,IF(AR158+$C158-SUM($AZ158:BC158)&gt;U157+AF158,U157+AF158-AR158,$C158-SUM($AZ158:BC158)))))</f>
        <v>#NAME?</v>
      </c>
      <c t="str" s="89" r="BE158">
        <f>IF(NOT(snowball),0,IF(V157&lt;=0,0,IF($C158&lt;=SUM($AZ158:BD158),0,IF(AS158+$C158-SUM($AZ158:BD158)&gt;V157+AG158,V157+AG158-AS158,$C158-SUM($AZ158:BD158)))))</f>
        <v>#NAME?</v>
      </c>
      <c t="str" s="89" r="BF158">
        <f>IF(NOT(snowball),0,IF(W157&lt;=0,0,IF($C158&lt;=SUM($AZ158:BE158),0,IF(AT158+$C158-SUM($AZ158:BE158)&gt;W157+AH158,W157+AH158-AT158,$C158-SUM($AZ158:BE158)))))</f>
        <v>#NAME?</v>
      </c>
      <c t="str" s="89" r="BG158">
        <f>IF(NOT(snowball),0,IF(X157&lt;=0,0,IF($C158&lt;=SUM($AZ158:BF158),0,IF(AU158+$C158-SUM($AZ158:BF158)&gt;X157+AI158,X157+AI158-AU158,$C158-SUM($AZ158:BF158)))))</f>
        <v>#NAME?</v>
      </c>
      <c t="str" s="89" r="BH158">
        <f>IF(NOT(snowball),0,IF(Y157&lt;=0,0,IF($C158&lt;=SUM($AZ158:BG158),0,IF(AV158+$C158-SUM($AZ158:BG158)&gt;Y157+AJ158,Y157+AJ158-AV158,$C158-SUM($AZ158:BG158)))))</f>
        <v>#NAME?</v>
      </c>
      <c t="str" s="89" r="BI158">
        <f>IF(NOT(snowball),0,IF(Z157&lt;=0,0,IF($C158&lt;=SUM($AZ158:BH158),0,IF(AW158+$C158-SUM($AZ158:BH158)&gt;Z157+AK158,Z157+AK158-AW158,$C158-SUM($AZ158:BH158)))))</f>
        <v>#NAME?</v>
      </c>
    </row>
    <row customHeight="1" r="159" ht="10.5">
      <c t="str" s="85" r="A159">
        <f>IF(SUM(Q158:Z158)&lt;=0,"",A158+1)</f>
        <v>#NAME?</v>
      </c>
      <c t="str" s="86" r="B159">
        <f>IF(A159="",NA(),DATE(YEAR(B158),MONTH(B158)+1,1))</f>
        <v>#NAME?</v>
      </c>
      <c t="str" s="87" r="C159">
        <f>IF(A159="","",IF(snowball,IF(($E$5-AX159)&lt;0,0,$E$5-AX159),"n/a")+D159)</f>
        <v>#NAME?</v>
      </c>
      <c s="88" r="D159"/>
      <c t="str" s="89" r="E159">
        <f>AN159+AZ159</f>
        <v>#NAME?</v>
      </c>
      <c t="str" s="89" r="F159">
        <f>AO159+BA159</f>
        <v>#NAME?</v>
      </c>
      <c t="str" s="89" r="G159">
        <f>AP159+BB159</f>
        <v>#NAME?</v>
      </c>
      <c t="str" s="89" r="H159">
        <f>AQ159+BC159</f>
        <v>#NAME?</v>
      </c>
      <c t="str" s="89" r="I159">
        <f>AR159+BD159</f>
        <v>#NAME?</v>
      </c>
      <c t="str" s="89" r="J159">
        <f>AS159+BE159</f>
        <v>#NAME?</v>
      </c>
      <c t="str" s="89" r="K159">
        <f>AT159+BF159</f>
        <v>#NAME?</v>
      </c>
      <c t="str" s="89" r="L159">
        <f>AU159+BG159</f>
        <v>#NAME?</v>
      </c>
      <c t="str" s="89" r="M159">
        <f>AV159+BH159</f>
        <v>#NAME?</v>
      </c>
      <c t="str" s="89" r="N159">
        <f>AW159+BI159</f>
        <v>#NAME?</v>
      </c>
      <c s="90" r="O159"/>
      <c t="str" s="89" r="P159">
        <f>SUM(Q159:Z159)</f>
        <v>#NAME?</v>
      </c>
      <c t="str" s="89" r="Q159">
        <f>IF(E$8=0,0,ROUND(Q158-(E159-AB159),2))</f>
        <v>#NAME?</v>
      </c>
      <c t="str" s="89" r="R159">
        <f>IF(F$8=0,0,ROUND(R158-(F159-AC159),2))</f>
        <v>#NAME?</v>
      </c>
      <c t="str" s="89" r="S159">
        <f>IF(G$8=0,0,ROUND(S158-(G159-AD159),2))</f>
        <v>#NAME?</v>
      </c>
      <c t="str" s="89" r="T159">
        <f>IF(H$8=0,0,ROUND(T158-(H159-AE159),2))</f>
        <v>#NAME?</v>
      </c>
      <c t="str" s="89" r="U159">
        <f>IF(I$8=0,0,ROUND(U158-(I159-AF159),2))</f>
        <v>#NAME?</v>
      </c>
      <c t="str" s="89" r="V159">
        <f>IF(J$8=0,0,ROUND(V158-(J159-AG159),2))</f>
        <v> -  </v>
      </c>
      <c t="str" s="89" r="W159">
        <f>IF(K$8=0,0,ROUND(W158-(K159-AH159),2))</f>
        <v> -  </v>
      </c>
      <c t="str" s="89" r="X159">
        <f>IF(L$8=0,0,ROUND(X158-(L159-AI159),2))</f>
        <v> -  </v>
      </c>
      <c t="str" s="89" r="Y159">
        <f>IF(M$8=0,0,ROUND(Y158-(M159-AJ159),2))</f>
        <v> -  </v>
      </c>
      <c t="str" s="89" r="Z159">
        <f>IF(N$8=0,0,ROUND(Z158-(N159-AK159),2))</f>
        <v> -  </v>
      </c>
      <c s="92" r="AA159"/>
      <c t="str" s="89" r="AB159">
        <f>ROUND(Q158*E$9/12,2)</f>
        <v>#NAME?</v>
      </c>
      <c t="str" s="89" r="AC159">
        <f>ROUND(R158*F$9/12,2)</f>
        <v>#NAME?</v>
      </c>
      <c t="str" s="89" r="AD159">
        <f>ROUND(S158*G$9/12,2)</f>
        <v>#NAME?</v>
      </c>
      <c t="str" s="89" r="AE159">
        <f>ROUND(T158*H$9/12,2)</f>
        <v>#NAME?</v>
      </c>
      <c t="str" s="89" r="AF159">
        <f>ROUND(U158*I$9/12,2)</f>
        <v>#NAME?</v>
      </c>
      <c t="str" s="89" r="AG159">
        <f>ROUND(V158*J$9/12,2)</f>
        <v> -  </v>
      </c>
      <c t="str" s="89" r="AH159">
        <f>ROUND(W158*K$9/12,2)</f>
        <v> -  </v>
      </c>
      <c t="str" s="89" r="AI159">
        <f>ROUND(X158*L$9/12,2)</f>
        <v> -  </v>
      </c>
      <c t="str" s="89" r="AJ159">
        <f>ROUND(Y158*M$9/12,2)</f>
        <v> -  </v>
      </c>
      <c t="str" s="89" r="AK159">
        <f>ROUND(Z158*N$9/12,2)</f>
        <v> -  </v>
      </c>
      <c t="str" s="89" r="AL159">
        <f>SUM(AB159:AK159)</f>
        <v>#NAME?</v>
      </c>
      <c s="93" r="AM159"/>
      <c t="str" s="89" r="AN159">
        <f>IF(Q158&gt;0,IF((Q158+AB159)&lt;E$10,Q158+AB159,E$10),0)</f>
        <v>#NAME?</v>
      </c>
      <c t="str" s="89" r="AO159">
        <f>IF(R158&gt;0,IF((R158+AC159)&lt;F$10,R158+AC159,F$10),0)</f>
        <v>#NAME?</v>
      </c>
      <c t="str" s="89" r="AP159">
        <f>IF(S158&gt;0,IF((S158+AD159)&lt;G$10,S158+AD159,G$10),0)</f>
        <v>#NAME?</v>
      </c>
      <c t="str" s="89" r="AQ159">
        <f>IF(T158&gt;0,IF((T158+AE159)&lt;H$10,T158+AE159,H$10),0)</f>
        <v>#NAME?</v>
      </c>
      <c t="str" s="89" r="AR159">
        <f>IF(U158&gt;0,IF((U158+AF159)&lt;I$10,U158+AF159,I$10),0)</f>
        <v>#NAME?</v>
      </c>
      <c t="str" s="89" r="AS159">
        <f>IF(V158&gt;0,IF((V158+AG159)&lt;J$10,V158+AG159,J$10),0)</f>
        <v> -  </v>
      </c>
      <c t="str" s="89" r="AT159">
        <f>IF(W158&gt;0,IF((W158+AH159)&lt;K$10,W158+AH159,K$10),0)</f>
        <v> -  </v>
      </c>
      <c t="str" s="89" r="AU159">
        <f>IF(X158&gt;0,IF((X158+AI159)&lt;L$10,X158+AI159,L$10),0)</f>
        <v> -  </v>
      </c>
      <c t="str" s="89" r="AV159">
        <f>IF(Y158&gt;0,IF((Y158+AJ159)&lt;M$10,Y158+AJ159,M$10),0)</f>
        <v> -  </v>
      </c>
      <c t="str" s="89" r="AW159">
        <f>IF(Z158&gt;0,IF((Z158+AK159)&lt;N$10,Z158+AK159,N$10),0)</f>
        <v> -  </v>
      </c>
      <c t="str" s="89" r="AX159">
        <f>SUM(AN159:AW159)</f>
        <v>#NAME?</v>
      </c>
      <c s="89" r="AY159"/>
      <c t="str" s="91" r="AZ159">
        <f>IF(NOT(snowball),0,IF(Q158&lt;=0,0,IF(AN159+$C159&gt;Q158+AB159,Q158+AB159-AN159,$C159)))</f>
        <v>#NAME?</v>
      </c>
      <c t="str" s="89" r="BA159">
        <f>IF(NOT(snowball),0,IF(R158&lt;=0,0,IF($C159&lt;=SUM($AZ159:AZ159),0,IF(AO159+$C159-SUM($AZ159:AZ159)&gt;R158+AC159,R158+AC159-AO159,$C159-SUM($AZ159:AZ159)))))</f>
        <v>#NAME?</v>
      </c>
      <c t="str" s="89" r="BB159">
        <f>IF(NOT(snowball),0,IF(S158&lt;=0,0,IF($C159&lt;=SUM($AZ159:BA159),0,IF(AP159+$C159-SUM($AZ159:BA159)&gt;S158+AD159,S158+AD159-AP159,$C159-SUM($AZ159:BA159)))))</f>
        <v>#NAME?</v>
      </c>
      <c t="str" s="89" r="BC159">
        <f>IF(NOT(snowball),0,IF(T158&lt;=0,0,IF($C159&lt;=SUM($AZ159:BB159),0,IF(AQ159+$C159-SUM($AZ159:BB159)&gt;T158+AE159,T158+AE159-AQ159,$C159-SUM($AZ159:BB159)))))</f>
        <v>#NAME?</v>
      </c>
      <c t="str" s="89" r="BD159">
        <f>IF(NOT(snowball),0,IF(U158&lt;=0,0,IF($C159&lt;=SUM($AZ159:BC159),0,IF(AR159+$C159-SUM($AZ159:BC159)&gt;U158+AF159,U158+AF159-AR159,$C159-SUM($AZ159:BC159)))))</f>
        <v>#NAME?</v>
      </c>
      <c t="str" s="89" r="BE159">
        <f>IF(NOT(snowball),0,IF(V158&lt;=0,0,IF($C159&lt;=SUM($AZ159:BD159),0,IF(AS159+$C159-SUM($AZ159:BD159)&gt;V158+AG159,V158+AG159-AS159,$C159-SUM($AZ159:BD159)))))</f>
        <v>#NAME?</v>
      </c>
      <c t="str" s="89" r="BF159">
        <f>IF(NOT(snowball),0,IF(W158&lt;=0,0,IF($C159&lt;=SUM($AZ159:BE159),0,IF(AT159+$C159-SUM($AZ159:BE159)&gt;W158+AH159,W158+AH159-AT159,$C159-SUM($AZ159:BE159)))))</f>
        <v>#NAME?</v>
      </c>
      <c t="str" s="89" r="BG159">
        <f>IF(NOT(snowball),0,IF(X158&lt;=0,0,IF($C159&lt;=SUM($AZ159:BF159),0,IF(AU159+$C159-SUM($AZ159:BF159)&gt;X158+AI159,X158+AI159-AU159,$C159-SUM($AZ159:BF159)))))</f>
        <v>#NAME?</v>
      </c>
      <c t="str" s="89" r="BH159">
        <f>IF(NOT(snowball),0,IF(Y158&lt;=0,0,IF($C159&lt;=SUM($AZ159:BG159),0,IF(AV159+$C159-SUM($AZ159:BG159)&gt;Y158+AJ159,Y158+AJ159-AV159,$C159-SUM($AZ159:BG159)))))</f>
        <v>#NAME?</v>
      </c>
      <c t="str" s="89" r="BI159">
        <f>IF(NOT(snowball),0,IF(Z158&lt;=0,0,IF($C159&lt;=SUM($AZ159:BH159),0,IF(AW159+$C159-SUM($AZ159:BH159)&gt;Z158+AK159,Z158+AK159-AW159,$C159-SUM($AZ159:BH159)))))</f>
        <v>#NAME?</v>
      </c>
    </row>
    <row customHeight="1" r="160" ht="10.5">
      <c t="str" s="85" r="A160">
        <f>IF(SUM(Q159:Z159)&lt;=0,"",A159+1)</f>
        <v>#NAME?</v>
      </c>
      <c t="str" s="86" r="B160">
        <f>IF(A160="",NA(),DATE(YEAR(B159),MONTH(B159)+1,1))</f>
        <v>#NAME?</v>
      </c>
      <c t="str" s="87" r="C160">
        <f>IF(A160="","",IF(snowball,IF(($E$5-AX160)&lt;0,0,$E$5-AX160),"n/a")+D160)</f>
        <v>#NAME?</v>
      </c>
      <c s="88" r="D160"/>
      <c t="str" s="89" r="E160">
        <f>AN160+AZ160</f>
        <v>#NAME?</v>
      </c>
      <c t="str" s="89" r="F160">
        <f>AO160+BA160</f>
        <v>#NAME?</v>
      </c>
      <c t="str" s="89" r="G160">
        <f>AP160+BB160</f>
        <v>#NAME?</v>
      </c>
      <c t="str" s="89" r="H160">
        <f>AQ160+BC160</f>
        <v>#NAME?</v>
      </c>
      <c t="str" s="89" r="I160">
        <f>AR160+BD160</f>
        <v>#NAME?</v>
      </c>
      <c t="str" s="89" r="J160">
        <f>AS160+BE160</f>
        <v>#NAME?</v>
      </c>
      <c t="str" s="89" r="K160">
        <f>AT160+BF160</f>
        <v>#NAME?</v>
      </c>
      <c t="str" s="89" r="L160">
        <f>AU160+BG160</f>
        <v>#NAME?</v>
      </c>
      <c t="str" s="89" r="M160">
        <f>AV160+BH160</f>
        <v>#NAME?</v>
      </c>
      <c t="str" s="89" r="N160">
        <f>AW160+BI160</f>
        <v>#NAME?</v>
      </c>
      <c s="90" r="O160"/>
      <c t="str" s="89" r="P160">
        <f>SUM(Q160:Z160)</f>
        <v>#NAME?</v>
      </c>
      <c t="str" s="89" r="Q160">
        <f>IF(E$8=0,0,ROUND(Q159-(E160-AB160),2))</f>
        <v>#NAME?</v>
      </c>
      <c t="str" s="89" r="R160">
        <f>IF(F$8=0,0,ROUND(R159-(F160-AC160),2))</f>
        <v>#NAME?</v>
      </c>
      <c t="str" s="89" r="S160">
        <f>IF(G$8=0,0,ROUND(S159-(G160-AD160),2))</f>
        <v>#NAME?</v>
      </c>
      <c t="str" s="89" r="T160">
        <f>IF(H$8=0,0,ROUND(T159-(H160-AE160),2))</f>
        <v>#NAME?</v>
      </c>
      <c t="str" s="89" r="U160">
        <f>IF(I$8=0,0,ROUND(U159-(I160-AF160),2))</f>
        <v>#NAME?</v>
      </c>
      <c t="str" s="89" r="V160">
        <f>IF(J$8=0,0,ROUND(V159-(J160-AG160),2))</f>
        <v> -  </v>
      </c>
      <c t="str" s="89" r="W160">
        <f>IF(K$8=0,0,ROUND(W159-(K160-AH160),2))</f>
        <v> -  </v>
      </c>
      <c t="str" s="89" r="X160">
        <f>IF(L$8=0,0,ROUND(X159-(L160-AI160),2))</f>
        <v> -  </v>
      </c>
      <c t="str" s="89" r="Y160">
        <f>IF(M$8=0,0,ROUND(Y159-(M160-AJ160),2))</f>
        <v> -  </v>
      </c>
      <c t="str" s="89" r="Z160">
        <f>IF(N$8=0,0,ROUND(Z159-(N160-AK160),2))</f>
        <v> -  </v>
      </c>
      <c s="92" r="AA160"/>
      <c t="str" s="89" r="AB160">
        <f>ROUND(Q159*E$9/12,2)</f>
        <v>#NAME?</v>
      </c>
      <c t="str" s="89" r="AC160">
        <f>ROUND(R159*F$9/12,2)</f>
        <v>#NAME?</v>
      </c>
      <c t="str" s="89" r="AD160">
        <f>ROUND(S159*G$9/12,2)</f>
        <v>#NAME?</v>
      </c>
      <c t="str" s="89" r="AE160">
        <f>ROUND(T159*H$9/12,2)</f>
        <v>#NAME?</v>
      </c>
      <c t="str" s="89" r="AF160">
        <f>ROUND(U159*I$9/12,2)</f>
        <v>#NAME?</v>
      </c>
      <c t="str" s="89" r="AG160">
        <f>ROUND(V159*J$9/12,2)</f>
        <v> -  </v>
      </c>
      <c t="str" s="89" r="AH160">
        <f>ROUND(W159*K$9/12,2)</f>
        <v> -  </v>
      </c>
      <c t="str" s="89" r="AI160">
        <f>ROUND(X159*L$9/12,2)</f>
        <v> -  </v>
      </c>
      <c t="str" s="89" r="AJ160">
        <f>ROUND(Y159*M$9/12,2)</f>
        <v> -  </v>
      </c>
      <c t="str" s="89" r="AK160">
        <f>ROUND(Z159*N$9/12,2)</f>
        <v> -  </v>
      </c>
      <c t="str" s="89" r="AL160">
        <f>SUM(AB160:AK160)</f>
        <v>#NAME?</v>
      </c>
      <c s="93" r="AM160"/>
      <c t="str" s="89" r="AN160">
        <f>IF(Q159&gt;0,IF((Q159+AB160)&lt;E$10,Q159+AB160,E$10),0)</f>
        <v>#NAME?</v>
      </c>
      <c t="str" s="89" r="AO160">
        <f>IF(R159&gt;0,IF((R159+AC160)&lt;F$10,R159+AC160,F$10),0)</f>
        <v>#NAME?</v>
      </c>
      <c t="str" s="89" r="AP160">
        <f>IF(S159&gt;0,IF((S159+AD160)&lt;G$10,S159+AD160,G$10),0)</f>
        <v>#NAME?</v>
      </c>
      <c t="str" s="89" r="AQ160">
        <f>IF(T159&gt;0,IF((T159+AE160)&lt;H$10,T159+AE160,H$10),0)</f>
        <v>#NAME?</v>
      </c>
      <c t="str" s="89" r="AR160">
        <f>IF(U159&gt;0,IF((U159+AF160)&lt;I$10,U159+AF160,I$10),0)</f>
        <v>#NAME?</v>
      </c>
      <c t="str" s="89" r="AS160">
        <f>IF(V159&gt;0,IF((V159+AG160)&lt;J$10,V159+AG160,J$10),0)</f>
        <v> -  </v>
      </c>
      <c t="str" s="89" r="AT160">
        <f>IF(W159&gt;0,IF((W159+AH160)&lt;K$10,W159+AH160,K$10),0)</f>
        <v> -  </v>
      </c>
      <c t="str" s="89" r="AU160">
        <f>IF(X159&gt;0,IF((X159+AI160)&lt;L$10,X159+AI160,L$10),0)</f>
        <v> -  </v>
      </c>
      <c t="str" s="89" r="AV160">
        <f>IF(Y159&gt;0,IF((Y159+AJ160)&lt;M$10,Y159+AJ160,M$10),0)</f>
        <v> -  </v>
      </c>
      <c t="str" s="89" r="AW160">
        <f>IF(Z159&gt;0,IF((Z159+AK160)&lt;N$10,Z159+AK160,N$10),0)</f>
        <v> -  </v>
      </c>
      <c t="str" s="89" r="AX160">
        <f>SUM(AN160:AW160)</f>
        <v>#NAME?</v>
      </c>
      <c s="89" r="AY160"/>
      <c t="str" s="91" r="AZ160">
        <f>IF(NOT(snowball),0,IF(Q159&lt;=0,0,IF(AN160+$C160&gt;Q159+AB160,Q159+AB160-AN160,$C160)))</f>
        <v>#NAME?</v>
      </c>
      <c t="str" s="89" r="BA160">
        <f>IF(NOT(snowball),0,IF(R159&lt;=0,0,IF($C160&lt;=SUM($AZ160:AZ160),0,IF(AO160+$C160-SUM($AZ160:AZ160)&gt;R159+AC160,R159+AC160-AO160,$C160-SUM($AZ160:AZ160)))))</f>
        <v>#NAME?</v>
      </c>
      <c t="str" s="89" r="BB160">
        <f>IF(NOT(snowball),0,IF(S159&lt;=0,0,IF($C160&lt;=SUM($AZ160:BA160),0,IF(AP160+$C160-SUM($AZ160:BA160)&gt;S159+AD160,S159+AD160-AP160,$C160-SUM($AZ160:BA160)))))</f>
        <v>#NAME?</v>
      </c>
      <c t="str" s="89" r="BC160">
        <f>IF(NOT(snowball),0,IF(T159&lt;=0,0,IF($C160&lt;=SUM($AZ160:BB160),0,IF(AQ160+$C160-SUM($AZ160:BB160)&gt;T159+AE160,T159+AE160-AQ160,$C160-SUM($AZ160:BB160)))))</f>
        <v>#NAME?</v>
      </c>
      <c t="str" s="89" r="BD160">
        <f>IF(NOT(snowball),0,IF(U159&lt;=0,0,IF($C160&lt;=SUM($AZ160:BC160),0,IF(AR160+$C160-SUM($AZ160:BC160)&gt;U159+AF160,U159+AF160-AR160,$C160-SUM($AZ160:BC160)))))</f>
        <v>#NAME?</v>
      </c>
      <c t="str" s="89" r="BE160">
        <f>IF(NOT(snowball),0,IF(V159&lt;=0,0,IF($C160&lt;=SUM($AZ160:BD160),0,IF(AS160+$C160-SUM($AZ160:BD160)&gt;V159+AG160,V159+AG160-AS160,$C160-SUM($AZ160:BD160)))))</f>
        <v>#NAME?</v>
      </c>
      <c t="str" s="89" r="BF160">
        <f>IF(NOT(snowball),0,IF(W159&lt;=0,0,IF($C160&lt;=SUM($AZ160:BE160),0,IF(AT160+$C160-SUM($AZ160:BE160)&gt;W159+AH160,W159+AH160-AT160,$C160-SUM($AZ160:BE160)))))</f>
        <v>#NAME?</v>
      </c>
      <c t="str" s="89" r="BG160">
        <f>IF(NOT(snowball),0,IF(X159&lt;=0,0,IF($C160&lt;=SUM($AZ160:BF160),0,IF(AU160+$C160-SUM($AZ160:BF160)&gt;X159+AI160,X159+AI160-AU160,$C160-SUM($AZ160:BF160)))))</f>
        <v>#NAME?</v>
      </c>
      <c t="str" s="89" r="BH160">
        <f>IF(NOT(snowball),0,IF(Y159&lt;=0,0,IF($C160&lt;=SUM($AZ160:BG160),0,IF(AV160+$C160-SUM($AZ160:BG160)&gt;Y159+AJ160,Y159+AJ160-AV160,$C160-SUM($AZ160:BG160)))))</f>
        <v>#NAME?</v>
      </c>
      <c t="str" s="89" r="BI160">
        <f>IF(NOT(snowball),0,IF(Z159&lt;=0,0,IF($C160&lt;=SUM($AZ160:BH160),0,IF(AW160+$C160-SUM($AZ160:BH160)&gt;Z159+AK160,Z159+AK160-AW160,$C160-SUM($AZ160:BH160)))))</f>
        <v>#NAME?</v>
      </c>
    </row>
    <row customHeight="1" r="161" ht="10.5">
      <c t="str" s="85" r="A161">
        <f>IF(SUM(Q160:Z160)&lt;=0,"",A160+1)</f>
        <v>#NAME?</v>
      </c>
      <c t="str" s="86" r="B161">
        <f>IF(A161="",NA(),DATE(YEAR(B160),MONTH(B160)+1,1))</f>
        <v>#NAME?</v>
      </c>
      <c t="str" s="87" r="C161">
        <f>IF(A161="","",IF(snowball,IF(($E$5-AX161)&lt;0,0,$E$5-AX161),"n/a")+D161)</f>
        <v>#NAME?</v>
      </c>
      <c s="88" r="D161"/>
      <c t="str" s="89" r="E161">
        <f>AN161+AZ161</f>
        <v>#NAME?</v>
      </c>
      <c t="str" s="89" r="F161">
        <f>AO161+BA161</f>
        <v>#NAME?</v>
      </c>
      <c t="str" s="89" r="G161">
        <f>AP161+BB161</f>
        <v>#NAME?</v>
      </c>
      <c t="str" s="89" r="H161">
        <f>AQ161+BC161</f>
        <v>#NAME?</v>
      </c>
      <c t="str" s="89" r="I161">
        <f>AR161+BD161</f>
        <v>#NAME?</v>
      </c>
      <c t="str" s="89" r="J161">
        <f>AS161+BE161</f>
        <v>#NAME?</v>
      </c>
      <c t="str" s="89" r="K161">
        <f>AT161+BF161</f>
        <v>#NAME?</v>
      </c>
      <c t="str" s="89" r="L161">
        <f>AU161+BG161</f>
        <v>#NAME?</v>
      </c>
      <c t="str" s="89" r="M161">
        <f>AV161+BH161</f>
        <v>#NAME?</v>
      </c>
      <c t="str" s="89" r="N161">
        <f>AW161+BI161</f>
        <v>#NAME?</v>
      </c>
      <c s="90" r="O161"/>
      <c t="str" s="89" r="P161">
        <f>SUM(Q161:Z161)</f>
        <v>#NAME?</v>
      </c>
      <c t="str" s="89" r="Q161">
        <f>IF(E$8=0,0,ROUND(Q160-(E161-AB161),2))</f>
        <v>#NAME?</v>
      </c>
      <c t="str" s="89" r="R161">
        <f>IF(F$8=0,0,ROUND(R160-(F161-AC161),2))</f>
        <v>#NAME?</v>
      </c>
      <c t="str" s="89" r="S161">
        <f>IF(G$8=0,0,ROUND(S160-(G161-AD161),2))</f>
        <v>#NAME?</v>
      </c>
      <c t="str" s="89" r="T161">
        <f>IF(H$8=0,0,ROUND(T160-(H161-AE161),2))</f>
        <v>#NAME?</v>
      </c>
      <c t="str" s="89" r="U161">
        <f>IF(I$8=0,0,ROUND(U160-(I161-AF161),2))</f>
        <v>#NAME?</v>
      </c>
      <c t="str" s="89" r="V161">
        <f>IF(J$8=0,0,ROUND(V160-(J161-AG161),2))</f>
        <v> -  </v>
      </c>
      <c t="str" s="89" r="W161">
        <f>IF(K$8=0,0,ROUND(W160-(K161-AH161),2))</f>
        <v> -  </v>
      </c>
      <c t="str" s="89" r="X161">
        <f>IF(L$8=0,0,ROUND(X160-(L161-AI161),2))</f>
        <v> -  </v>
      </c>
      <c t="str" s="89" r="Y161">
        <f>IF(M$8=0,0,ROUND(Y160-(M161-AJ161),2))</f>
        <v> -  </v>
      </c>
      <c t="str" s="89" r="Z161">
        <f>IF(N$8=0,0,ROUND(Z160-(N161-AK161),2))</f>
        <v> -  </v>
      </c>
      <c s="92" r="AA161"/>
      <c t="str" s="89" r="AB161">
        <f>ROUND(Q160*E$9/12,2)</f>
        <v>#NAME?</v>
      </c>
      <c t="str" s="89" r="AC161">
        <f>ROUND(R160*F$9/12,2)</f>
        <v>#NAME?</v>
      </c>
      <c t="str" s="89" r="AD161">
        <f>ROUND(S160*G$9/12,2)</f>
        <v>#NAME?</v>
      </c>
      <c t="str" s="89" r="AE161">
        <f>ROUND(T160*H$9/12,2)</f>
        <v>#NAME?</v>
      </c>
      <c t="str" s="89" r="AF161">
        <f>ROUND(U160*I$9/12,2)</f>
        <v>#NAME?</v>
      </c>
      <c t="str" s="89" r="AG161">
        <f>ROUND(V160*J$9/12,2)</f>
        <v> -  </v>
      </c>
      <c t="str" s="89" r="AH161">
        <f>ROUND(W160*K$9/12,2)</f>
        <v> -  </v>
      </c>
      <c t="str" s="89" r="AI161">
        <f>ROUND(X160*L$9/12,2)</f>
        <v> -  </v>
      </c>
      <c t="str" s="89" r="AJ161">
        <f>ROUND(Y160*M$9/12,2)</f>
        <v> -  </v>
      </c>
      <c t="str" s="89" r="AK161">
        <f>ROUND(Z160*N$9/12,2)</f>
        <v> -  </v>
      </c>
      <c t="str" s="89" r="AL161">
        <f>SUM(AB161:AK161)</f>
        <v>#NAME?</v>
      </c>
      <c s="93" r="AM161"/>
      <c t="str" s="89" r="AN161">
        <f>IF(Q160&gt;0,IF((Q160+AB161)&lt;E$10,Q160+AB161,E$10),0)</f>
        <v>#NAME?</v>
      </c>
      <c t="str" s="89" r="AO161">
        <f>IF(R160&gt;0,IF((R160+AC161)&lt;F$10,R160+AC161,F$10),0)</f>
        <v>#NAME?</v>
      </c>
      <c t="str" s="89" r="AP161">
        <f>IF(S160&gt;0,IF((S160+AD161)&lt;G$10,S160+AD161,G$10),0)</f>
        <v>#NAME?</v>
      </c>
      <c t="str" s="89" r="AQ161">
        <f>IF(T160&gt;0,IF((T160+AE161)&lt;H$10,T160+AE161,H$10),0)</f>
        <v>#NAME?</v>
      </c>
      <c t="str" s="89" r="AR161">
        <f>IF(U160&gt;0,IF((U160+AF161)&lt;I$10,U160+AF161,I$10),0)</f>
        <v>#NAME?</v>
      </c>
      <c t="str" s="89" r="AS161">
        <f>IF(V160&gt;0,IF((V160+AG161)&lt;J$10,V160+AG161,J$10),0)</f>
        <v> -  </v>
      </c>
      <c t="str" s="89" r="AT161">
        <f>IF(W160&gt;0,IF((W160+AH161)&lt;K$10,W160+AH161,K$10),0)</f>
        <v> -  </v>
      </c>
      <c t="str" s="89" r="AU161">
        <f>IF(X160&gt;0,IF((X160+AI161)&lt;L$10,X160+AI161,L$10),0)</f>
        <v> -  </v>
      </c>
      <c t="str" s="89" r="AV161">
        <f>IF(Y160&gt;0,IF((Y160+AJ161)&lt;M$10,Y160+AJ161,M$10),0)</f>
        <v> -  </v>
      </c>
      <c t="str" s="89" r="AW161">
        <f>IF(Z160&gt;0,IF((Z160+AK161)&lt;N$10,Z160+AK161,N$10),0)</f>
        <v> -  </v>
      </c>
      <c t="str" s="89" r="AX161">
        <f>SUM(AN161:AW161)</f>
        <v>#NAME?</v>
      </c>
      <c s="89" r="AY161"/>
      <c t="str" s="91" r="AZ161">
        <f>IF(NOT(snowball),0,IF(Q160&lt;=0,0,IF(AN161+$C161&gt;Q160+AB161,Q160+AB161-AN161,$C161)))</f>
        <v>#NAME?</v>
      </c>
      <c t="str" s="89" r="BA161">
        <f>IF(NOT(snowball),0,IF(R160&lt;=0,0,IF($C161&lt;=SUM($AZ161:AZ161),0,IF(AO161+$C161-SUM($AZ161:AZ161)&gt;R160+AC161,R160+AC161-AO161,$C161-SUM($AZ161:AZ161)))))</f>
        <v>#NAME?</v>
      </c>
      <c t="str" s="89" r="BB161">
        <f>IF(NOT(snowball),0,IF(S160&lt;=0,0,IF($C161&lt;=SUM($AZ161:BA161),0,IF(AP161+$C161-SUM($AZ161:BA161)&gt;S160+AD161,S160+AD161-AP161,$C161-SUM($AZ161:BA161)))))</f>
        <v>#NAME?</v>
      </c>
      <c t="str" s="89" r="BC161">
        <f>IF(NOT(snowball),0,IF(T160&lt;=0,0,IF($C161&lt;=SUM($AZ161:BB161),0,IF(AQ161+$C161-SUM($AZ161:BB161)&gt;T160+AE161,T160+AE161-AQ161,$C161-SUM($AZ161:BB161)))))</f>
        <v>#NAME?</v>
      </c>
      <c t="str" s="89" r="BD161">
        <f>IF(NOT(snowball),0,IF(U160&lt;=0,0,IF($C161&lt;=SUM($AZ161:BC161),0,IF(AR161+$C161-SUM($AZ161:BC161)&gt;U160+AF161,U160+AF161-AR161,$C161-SUM($AZ161:BC161)))))</f>
        <v>#NAME?</v>
      </c>
      <c t="str" s="89" r="BE161">
        <f>IF(NOT(snowball),0,IF(V160&lt;=0,0,IF($C161&lt;=SUM($AZ161:BD161),0,IF(AS161+$C161-SUM($AZ161:BD161)&gt;V160+AG161,V160+AG161-AS161,$C161-SUM($AZ161:BD161)))))</f>
        <v>#NAME?</v>
      </c>
      <c t="str" s="89" r="BF161">
        <f>IF(NOT(snowball),0,IF(W160&lt;=0,0,IF($C161&lt;=SUM($AZ161:BE161),0,IF(AT161+$C161-SUM($AZ161:BE161)&gt;W160+AH161,W160+AH161-AT161,$C161-SUM($AZ161:BE161)))))</f>
        <v>#NAME?</v>
      </c>
      <c t="str" s="89" r="BG161">
        <f>IF(NOT(snowball),0,IF(X160&lt;=0,0,IF($C161&lt;=SUM($AZ161:BF161),0,IF(AU161+$C161-SUM($AZ161:BF161)&gt;X160+AI161,X160+AI161-AU161,$C161-SUM($AZ161:BF161)))))</f>
        <v>#NAME?</v>
      </c>
      <c t="str" s="89" r="BH161">
        <f>IF(NOT(snowball),0,IF(Y160&lt;=0,0,IF($C161&lt;=SUM($AZ161:BG161),0,IF(AV161+$C161-SUM($AZ161:BG161)&gt;Y160+AJ161,Y160+AJ161-AV161,$C161-SUM($AZ161:BG161)))))</f>
        <v>#NAME?</v>
      </c>
      <c t="str" s="89" r="BI161">
        <f>IF(NOT(snowball),0,IF(Z160&lt;=0,0,IF($C161&lt;=SUM($AZ161:BH161),0,IF(AW161+$C161-SUM($AZ161:BH161)&gt;Z160+AK161,Z160+AK161-AW161,$C161-SUM($AZ161:BH161)))))</f>
        <v>#NAME?</v>
      </c>
    </row>
    <row customHeight="1" r="162" ht="10.5">
      <c t="str" s="85" r="A162">
        <f>IF(SUM(Q161:Z161)&lt;=0,"",A161+1)</f>
        <v>#NAME?</v>
      </c>
      <c t="str" s="86" r="B162">
        <f>IF(A162="",NA(),DATE(YEAR(B161),MONTH(B161)+1,1))</f>
        <v>#NAME?</v>
      </c>
      <c t="str" s="87" r="C162">
        <f>IF(A162="","",IF(snowball,IF(($E$5-AX162)&lt;0,0,$E$5-AX162),"n/a")+D162)</f>
        <v>#NAME?</v>
      </c>
      <c s="88" r="D162"/>
      <c t="str" s="89" r="E162">
        <f>AN162+AZ162</f>
        <v>#NAME?</v>
      </c>
      <c t="str" s="89" r="F162">
        <f>AO162+BA162</f>
        <v>#NAME?</v>
      </c>
      <c t="str" s="89" r="G162">
        <f>AP162+BB162</f>
        <v>#NAME?</v>
      </c>
      <c t="str" s="89" r="H162">
        <f>AQ162+BC162</f>
        <v>#NAME?</v>
      </c>
      <c t="str" s="89" r="I162">
        <f>AR162+BD162</f>
        <v>#NAME?</v>
      </c>
      <c t="str" s="89" r="J162">
        <f>AS162+BE162</f>
        <v>#NAME?</v>
      </c>
      <c t="str" s="89" r="K162">
        <f>AT162+BF162</f>
        <v>#NAME?</v>
      </c>
      <c t="str" s="89" r="L162">
        <f>AU162+BG162</f>
        <v>#NAME?</v>
      </c>
      <c t="str" s="89" r="M162">
        <f>AV162+BH162</f>
        <v>#NAME?</v>
      </c>
      <c t="str" s="89" r="N162">
        <f>AW162+BI162</f>
        <v>#NAME?</v>
      </c>
      <c s="90" r="O162"/>
      <c t="str" s="89" r="P162">
        <f>SUM(Q162:Z162)</f>
        <v>#NAME?</v>
      </c>
      <c t="str" s="89" r="Q162">
        <f>IF(E$8=0,0,ROUND(Q161-(E162-AB162),2))</f>
        <v>#NAME?</v>
      </c>
      <c t="str" s="89" r="R162">
        <f>IF(F$8=0,0,ROUND(R161-(F162-AC162),2))</f>
        <v>#NAME?</v>
      </c>
      <c t="str" s="89" r="S162">
        <f>IF(G$8=0,0,ROUND(S161-(G162-AD162),2))</f>
        <v>#NAME?</v>
      </c>
      <c t="str" s="89" r="T162">
        <f>IF(H$8=0,0,ROUND(T161-(H162-AE162),2))</f>
        <v>#NAME?</v>
      </c>
      <c t="str" s="89" r="U162">
        <f>IF(I$8=0,0,ROUND(U161-(I162-AF162),2))</f>
        <v>#NAME?</v>
      </c>
      <c t="str" s="89" r="V162">
        <f>IF(J$8=0,0,ROUND(V161-(J162-AG162),2))</f>
        <v> -  </v>
      </c>
      <c t="str" s="89" r="W162">
        <f>IF(K$8=0,0,ROUND(W161-(K162-AH162),2))</f>
        <v> -  </v>
      </c>
      <c t="str" s="89" r="X162">
        <f>IF(L$8=0,0,ROUND(X161-(L162-AI162),2))</f>
        <v> -  </v>
      </c>
      <c t="str" s="89" r="Y162">
        <f>IF(M$8=0,0,ROUND(Y161-(M162-AJ162),2))</f>
        <v> -  </v>
      </c>
      <c t="str" s="89" r="Z162">
        <f>IF(N$8=0,0,ROUND(Z161-(N162-AK162),2))</f>
        <v> -  </v>
      </c>
      <c s="92" r="AA162"/>
      <c t="str" s="89" r="AB162">
        <f>ROUND(Q161*E$9/12,2)</f>
        <v>#NAME?</v>
      </c>
      <c t="str" s="89" r="AC162">
        <f>ROUND(R161*F$9/12,2)</f>
        <v>#NAME?</v>
      </c>
      <c t="str" s="89" r="AD162">
        <f>ROUND(S161*G$9/12,2)</f>
        <v>#NAME?</v>
      </c>
      <c t="str" s="89" r="AE162">
        <f>ROUND(T161*H$9/12,2)</f>
        <v>#NAME?</v>
      </c>
      <c t="str" s="89" r="AF162">
        <f>ROUND(U161*I$9/12,2)</f>
        <v>#NAME?</v>
      </c>
      <c t="str" s="89" r="AG162">
        <f>ROUND(V161*J$9/12,2)</f>
        <v> -  </v>
      </c>
      <c t="str" s="89" r="AH162">
        <f>ROUND(W161*K$9/12,2)</f>
        <v> -  </v>
      </c>
      <c t="str" s="89" r="AI162">
        <f>ROUND(X161*L$9/12,2)</f>
        <v> -  </v>
      </c>
      <c t="str" s="89" r="AJ162">
        <f>ROUND(Y161*M$9/12,2)</f>
        <v> -  </v>
      </c>
      <c t="str" s="89" r="AK162">
        <f>ROUND(Z161*N$9/12,2)</f>
        <v> -  </v>
      </c>
      <c t="str" s="89" r="AL162">
        <f>SUM(AB162:AK162)</f>
        <v>#NAME?</v>
      </c>
      <c s="93" r="AM162"/>
      <c t="str" s="89" r="AN162">
        <f>IF(Q161&gt;0,IF((Q161+AB162)&lt;E$10,Q161+AB162,E$10),0)</f>
        <v>#NAME?</v>
      </c>
      <c t="str" s="89" r="AO162">
        <f>IF(R161&gt;0,IF((R161+AC162)&lt;F$10,R161+AC162,F$10),0)</f>
        <v>#NAME?</v>
      </c>
      <c t="str" s="89" r="AP162">
        <f>IF(S161&gt;0,IF((S161+AD162)&lt;G$10,S161+AD162,G$10),0)</f>
        <v>#NAME?</v>
      </c>
      <c t="str" s="89" r="AQ162">
        <f>IF(T161&gt;0,IF((T161+AE162)&lt;H$10,T161+AE162,H$10),0)</f>
        <v>#NAME?</v>
      </c>
      <c t="str" s="89" r="AR162">
        <f>IF(U161&gt;0,IF((U161+AF162)&lt;I$10,U161+AF162,I$10),0)</f>
        <v>#NAME?</v>
      </c>
      <c t="str" s="89" r="AS162">
        <f>IF(V161&gt;0,IF((V161+AG162)&lt;J$10,V161+AG162,J$10),0)</f>
        <v> -  </v>
      </c>
      <c t="str" s="89" r="AT162">
        <f>IF(W161&gt;0,IF((W161+AH162)&lt;K$10,W161+AH162,K$10),0)</f>
        <v> -  </v>
      </c>
      <c t="str" s="89" r="AU162">
        <f>IF(X161&gt;0,IF((X161+AI162)&lt;L$10,X161+AI162,L$10),0)</f>
        <v> -  </v>
      </c>
      <c t="str" s="89" r="AV162">
        <f>IF(Y161&gt;0,IF((Y161+AJ162)&lt;M$10,Y161+AJ162,M$10),0)</f>
        <v> -  </v>
      </c>
      <c t="str" s="89" r="AW162">
        <f>IF(Z161&gt;0,IF((Z161+AK162)&lt;N$10,Z161+AK162,N$10),0)</f>
        <v> -  </v>
      </c>
      <c t="str" s="89" r="AX162">
        <f>SUM(AN162:AW162)</f>
        <v>#NAME?</v>
      </c>
      <c s="89" r="AY162"/>
      <c t="str" s="91" r="AZ162">
        <f>IF(NOT(snowball),0,IF(Q161&lt;=0,0,IF(AN162+$C162&gt;Q161+AB162,Q161+AB162-AN162,$C162)))</f>
        <v>#NAME?</v>
      </c>
      <c t="str" s="89" r="BA162">
        <f>IF(NOT(snowball),0,IF(R161&lt;=0,0,IF($C162&lt;=SUM($AZ162:AZ162),0,IF(AO162+$C162-SUM($AZ162:AZ162)&gt;R161+AC162,R161+AC162-AO162,$C162-SUM($AZ162:AZ162)))))</f>
        <v>#NAME?</v>
      </c>
      <c t="str" s="89" r="BB162">
        <f>IF(NOT(snowball),0,IF(S161&lt;=0,0,IF($C162&lt;=SUM($AZ162:BA162),0,IF(AP162+$C162-SUM($AZ162:BA162)&gt;S161+AD162,S161+AD162-AP162,$C162-SUM($AZ162:BA162)))))</f>
        <v>#NAME?</v>
      </c>
      <c t="str" s="89" r="BC162">
        <f>IF(NOT(snowball),0,IF(T161&lt;=0,0,IF($C162&lt;=SUM($AZ162:BB162),0,IF(AQ162+$C162-SUM($AZ162:BB162)&gt;T161+AE162,T161+AE162-AQ162,$C162-SUM($AZ162:BB162)))))</f>
        <v>#NAME?</v>
      </c>
      <c t="str" s="89" r="BD162">
        <f>IF(NOT(snowball),0,IF(U161&lt;=0,0,IF($C162&lt;=SUM($AZ162:BC162),0,IF(AR162+$C162-SUM($AZ162:BC162)&gt;U161+AF162,U161+AF162-AR162,$C162-SUM($AZ162:BC162)))))</f>
        <v>#NAME?</v>
      </c>
      <c t="str" s="89" r="BE162">
        <f>IF(NOT(snowball),0,IF(V161&lt;=0,0,IF($C162&lt;=SUM($AZ162:BD162),0,IF(AS162+$C162-SUM($AZ162:BD162)&gt;V161+AG162,V161+AG162-AS162,$C162-SUM($AZ162:BD162)))))</f>
        <v>#NAME?</v>
      </c>
      <c t="str" s="89" r="BF162">
        <f>IF(NOT(snowball),0,IF(W161&lt;=0,0,IF($C162&lt;=SUM($AZ162:BE162),0,IF(AT162+$C162-SUM($AZ162:BE162)&gt;W161+AH162,W161+AH162-AT162,$C162-SUM($AZ162:BE162)))))</f>
        <v>#NAME?</v>
      </c>
      <c t="str" s="89" r="BG162">
        <f>IF(NOT(snowball),0,IF(X161&lt;=0,0,IF($C162&lt;=SUM($AZ162:BF162),0,IF(AU162+$C162-SUM($AZ162:BF162)&gt;X161+AI162,X161+AI162-AU162,$C162-SUM($AZ162:BF162)))))</f>
        <v>#NAME?</v>
      </c>
      <c t="str" s="89" r="BH162">
        <f>IF(NOT(snowball),0,IF(Y161&lt;=0,0,IF($C162&lt;=SUM($AZ162:BG162),0,IF(AV162+$C162-SUM($AZ162:BG162)&gt;Y161+AJ162,Y161+AJ162-AV162,$C162-SUM($AZ162:BG162)))))</f>
        <v>#NAME?</v>
      </c>
      <c t="str" s="89" r="BI162">
        <f>IF(NOT(snowball),0,IF(Z161&lt;=0,0,IF($C162&lt;=SUM($AZ162:BH162),0,IF(AW162+$C162-SUM($AZ162:BH162)&gt;Z161+AK162,Z161+AK162-AW162,$C162-SUM($AZ162:BH162)))))</f>
        <v>#NAME?</v>
      </c>
    </row>
    <row customHeight="1" r="163" ht="10.5">
      <c t="str" s="85" r="A163">
        <f>IF(SUM(Q162:Z162)&lt;=0,"",A162+1)</f>
        <v>#NAME?</v>
      </c>
      <c t="str" s="86" r="B163">
        <f>IF(A163="",NA(),DATE(YEAR(B162),MONTH(B162)+1,1))</f>
        <v>#NAME?</v>
      </c>
      <c t="str" s="87" r="C163">
        <f>IF(A163="","",IF(snowball,IF(($E$5-AX163)&lt;0,0,$E$5-AX163),"n/a")+D163)</f>
        <v>#NAME?</v>
      </c>
      <c s="88" r="D163"/>
      <c t="str" s="89" r="E163">
        <f>AN163+AZ163</f>
        <v>#NAME?</v>
      </c>
      <c t="str" s="89" r="F163">
        <f>AO163+BA163</f>
        <v>#NAME?</v>
      </c>
      <c t="str" s="89" r="G163">
        <f>AP163+BB163</f>
        <v>#NAME?</v>
      </c>
      <c t="str" s="89" r="H163">
        <f>AQ163+BC163</f>
        <v>#NAME?</v>
      </c>
      <c t="str" s="89" r="I163">
        <f>AR163+BD163</f>
        <v>#NAME?</v>
      </c>
      <c t="str" s="89" r="J163">
        <f>AS163+BE163</f>
        <v>#NAME?</v>
      </c>
      <c t="str" s="89" r="K163">
        <f>AT163+BF163</f>
        <v>#NAME?</v>
      </c>
      <c t="str" s="89" r="L163">
        <f>AU163+BG163</f>
        <v>#NAME?</v>
      </c>
      <c t="str" s="89" r="M163">
        <f>AV163+BH163</f>
        <v>#NAME?</v>
      </c>
      <c t="str" s="89" r="N163">
        <f>AW163+BI163</f>
        <v>#NAME?</v>
      </c>
      <c s="90" r="O163"/>
      <c t="str" s="89" r="P163">
        <f>SUM(Q163:Z163)</f>
        <v>#NAME?</v>
      </c>
      <c t="str" s="89" r="Q163">
        <f>IF(E$8=0,0,ROUND(Q162-(E163-AB163),2))</f>
        <v>#NAME?</v>
      </c>
      <c t="str" s="89" r="R163">
        <f>IF(F$8=0,0,ROUND(R162-(F163-AC163),2))</f>
        <v>#NAME?</v>
      </c>
      <c t="str" s="89" r="S163">
        <f>IF(G$8=0,0,ROUND(S162-(G163-AD163),2))</f>
        <v>#NAME?</v>
      </c>
      <c t="str" s="89" r="T163">
        <f>IF(H$8=0,0,ROUND(T162-(H163-AE163),2))</f>
        <v>#NAME?</v>
      </c>
      <c t="str" s="89" r="U163">
        <f>IF(I$8=0,0,ROUND(U162-(I163-AF163),2))</f>
        <v>#NAME?</v>
      </c>
      <c t="str" s="89" r="V163">
        <f>IF(J$8=0,0,ROUND(V162-(J163-AG163),2))</f>
        <v> -  </v>
      </c>
      <c t="str" s="89" r="W163">
        <f>IF(K$8=0,0,ROUND(W162-(K163-AH163),2))</f>
        <v> -  </v>
      </c>
      <c t="str" s="89" r="X163">
        <f>IF(L$8=0,0,ROUND(X162-(L163-AI163),2))</f>
        <v> -  </v>
      </c>
      <c t="str" s="89" r="Y163">
        <f>IF(M$8=0,0,ROUND(Y162-(M163-AJ163),2))</f>
        <v> -  </v>
      </c>
      <c t="str" s="89" r="Z163">
        <f>IF(N$8=0,0,ROUND(Z162-(N163-AK163),2))</f>
        <v> -  </v>
      </c>
      <c s="92" r="AA163"/>
      <c t="str" s="89" r="AB163">
        <f>ROUND(Q162*E$9/12,2)</f>
        <v>#NAME?</v>
      </c>
      <c t="str" s="89" r="AC163">
        <f>ROUND(R162*F$9/12,2)</f>
        <v>#NAME?</v>
      </c>
      <c t="str" s="89" r="AD163">
        <f>ROUND(S162*G$9/12,2)</f>
        <v>#NAME?</v>
      </c>
      <c t="str" s="89" r="AE163">
        <f>ROUND(T162*H$9/12,2)</f>
        <v>#NAME?</v>
      </c>
      <c t="str" s="89" r="AF163">
        <f>ROUND(U162*I$9/12,2)</f>
        <v>#NAME?</v>
      </c>
      <c t="str" s="89" r="AG163">
        <f>ROUND(V162*J$9/12,2)</f>
        <v> -  </v>
      </c>
      <c t="str" s="89" r="AH163">
        <f>ROUND(W162*K$9/12,2)</f>
        <v> -  </v>
      </c>
      <c t="str" s="89" r="AI163">
        <f>ROUND(X162*L$9/12,2)</f>
        <v> -  </v>
      </c>
      <c t="str" s="89" r="AJ163">
        <f>ROUND(Y162*M$9/12,2)</f>
        <v> -  </v>
      </c>
      <c t="str" s="89" r="AK163">
        <f>ROUND(Z162*N$9/12,2)</f>
        <v> -  </v>
      </c>
      <c t="str" s="89" r="AL163">
        <f>SUM(AB163:AK163)</f>
        <v>#NAME?</v>
      </c>
      <c s="93" r="AM163"/>
      <c t="str" s="89" r="AN163">
        <f>IF(Q162&gt;0,IF((Q162+AB163)&lt;E$10,Q162+AB163,E$10),0)</f>
        <v>#NAME?</v>
      </c>
      <c t="str" s="89" r="AO163">
        <f>IF(R162&gt;0,IF((R162+AC163)&lt;F$10,R162+AC163,F$10),0)</f>
        <v>#NAME?</v>
      </c>
      <c t="str" s="89" r="AP163">
        <f>IF(S162&gt;0,IF((S162+AD163)&lt;G$10,S162+AD163,G$10),0)</f>
        <v>#NAME?</v>
      </c>
      <c t="str" s="89" r="AQ163">
        <f>IF(T162&gt;0,IF((T162+AE163)&lt;H$10,T162+AE163,H$10),0)</f>
        <v>#NAME?</v>
      </c>
      <c t="str" s="89" r="AR163">
        <f>IF(U162&gt;0,IF((U162+AF163)&lt;I$10,U162+AF163,I$10),0)</f>
        <v>#NAME?</v>
      </c>
      <c t="str" s="89" r="AS163">
        <f>IF(V162&gt;0,IF((V162+AG163)&lt;J$10,V162+AG163,J$10),0)</f>
        <v> -  </v>
      </c>
      <c t="str" s="89" r="AT163">
        <f>IF(W162&gt;0,IF((W162+AH163)&lt;K$10,W162+AH163,K$10),0)</f>
        <v> -  </v>
      </c>
      <c t="str" s="89" r="AU163">
        <f>IF(X162&gt;0,IF((X162+AI163)&lt;L$10,X162+AI163,L$10),0)</f>
        <v> -  </v>
      </c>
      <c t="str" s="89" r="AV163">
        <f>IF(Y162&gt;0,IF((Y162+AJ163)&lt;M$10,Y162+AJ163,M$10),0)</f>
        <v> -  </v>
      </c>
      <c t="str" s="89" r="AW163">
        <f>IF(Z162&gt;0,IF((Z162+AK163)&lt;N$10,Z162+AK163,N$10),0)</f>
        <v> -  </v>
      </c>
      <c t="str" s="89" r="AX163">
        <f>SUM(AN163:AW163)</f>
        <v>#NAME?</v>
      </c>
      <c s="89" r="AY163"/>
      <c t="str" s="91" r="AZ163">
        <f>IF(NOT(snowball),0,IF(Q162&lt;=0,0,IF(AN163+$C163&gt;Q162+AB163,Q162+AB163-AN163,$C163)))</f>
        <v>#NAME?</v>
      </c>
      <c t="str" s="89" r="BA163">
        <f>IF(NOT(snowball),0,IF(R162&lt;=0,0,IF($C163&lt;=SUM($AZ163:AZ163),0,IF(AO163+$C163-SUM($AZ163:AZ163)&gt;R162+AC163,R162+AC163-AO163,$C163-SUM($AZ163:AZ163)))))</f>
        <v>#NAME?</v>
      </c>
      <c t="str" s="89" r="BB163">
        <f>IF(NOT(snowball),0,IF(S162&lt;=0,0,IF($C163&lt;=SUM($AZ163:BA163),0,IF(AP163+$C163-SUM($AZ163:BA163)&gt;S162+AD163,S162+AD163-AP163,$C163-SUM($AZ163:BA163)))))</f>
        <v>#NAME?</v>
      </c>
      <c t="str" s="89" r="BC163">
        <f>IF(NOT(snowball),0,IF(T162&lt;=0,0,IF($C163&lt;=SUM($AZ163:BB163),0,IF(AQ163+$C163-SUM($AZ163:BB163)&gt;T162+AE163,T162+AE163-AQ163,$C163-SUM($AZ163:BB163)))))</f>
        <v>#NAME?</v>
      </c>
      <c t="str" s="89" r="BD163">
        <f>IF(NOT(snowball),0,IF(U162&lt;=0,0,IF($C163&lt;=SUM($AZ163:BC163),0,IF(AR163+$C163-SUM($AZ163:BC163)&gt;U162+AF163,U162+AF163-AR163,$C163-SUM($AZ163:BC163)))))</f>
        <v>#NAME?</v>
      </c>
      <c t="str" s="89" r="BE163">
        <f>IF(NOT(snowball),0,IF(V162&lt;=0,0,IF($C163&lt;=SUM($AZ163:BD163),0,IF(AS163+$C163-SUM($AZ163:BD163)&gt;V162+AG163,V162+AG163-AS163,$C163-SUM($AZ163:BD163)))))</f>
        <v>#NAME?</v>
      </c>
      <c t="str" s="89" r="BF163">
        <f>IF(NOT(snowball),0,IF(W162&lt;=0,0,IF($C163&lt;=SUM($AZ163:BE163),0,IF(AT163+$C163-SUM($AZ163:BE163)&gt;W162+AH163,W162+AH163-AT163,$C163-SUM($AZ163:BE163)))))</f>
        <v>#NAME?</v>
      </c>
      <c t="str" s="89" r="BG163">
        <f>IF(NOT(snowball),0,IF(X162&lt;=0,0,IF($C163&lt;=SUM($AZ163:BF163),0,IF(AU163+$C163-SUM($AZ163:BF163)&gt;X162+AI163,X162+AI163-AU163,$C163-SUM($AZ163:BF163)))))</f>
        <v>#NAME?</v>
      </c>
      <c t="str" s="89" r="BH163">
        <f>IF(NOT(snowball),0,IF(Y162&lt;=0,0,IF($C163&lt;=SUM($AZ163:BG163),0,IF(AV163+$C163-SUM($AZ163:BG163)&gt;Y162+AJ163,Y162+AJ163-AV163,$C163-SUM($AZ163:BG163)))))</f>
        <v>#NAME?</v>
      </c>
      <c t="str" s="89" r="BI163">
        <f>IF(NOT(snowball),0,IF(Z162&lt;=0,0,IF($C163&lt;=SUM($AZ163:BH163),0,IF(AW163+$C163-SUM($AZ163:BH163)&gt;Z162+AK163,Z162+AK163-AW163,$C163-SUM($AZ163:BH163)))))</f>
        <v>#NAME?</v>
      </c>
    </row>
    <row customHeight="1" r="164" ht="10.5">
      <c t="str" s="85" r="A164">
        <f>IF(SUM(Q163:Z163)&lt;=0,"",A163+1)</f>
        <v>#NAME?</v>
      </c>
      <c t="str" s="86" r="B164">
        <f>IF(A164="",NA(),DATE(YEAR(B163),MONTH(B163)+1,1))</f>
        <v>#NAME?</v>
      </c>
      <c t="str" s="87" r="C164">
        <f>IF(A164="","",IF(snowball,IF(($E$5-AX164)&lt;0,0,$E$5-AX164),"n/a")+D164)</f>
        <v>#NAME?</v>
      </c>
      <c s="88" r="D164"/>
      <c t="str" s="89" r="E164">
        <f>AN164+AZ164</f>
        <v>#NAME?</v>
      </c>
      <c t="str" s="89" r="F164">
        <f>AO164+BA164</f>
        <v>#NAME?</v>
      </c>
      <c t="str" s="89" r="G164">
        <f>AP164+BB164</f>
        <v>#NAME?</v>
      </c>
      <c t="str" s="89" r="H164">
        <f>AQ164+BC164</f>
        <v>#NAME?</v>
      </c>
      <c t="str" s="89" r="I164">
        <f>AR164+BD164</f>
        <v>#NAME?</v>
      </c>
      <c t="str" s="89" r="J164">
        <f>AS164+BE164</f>
        <v>#NAME?</v>
      </c>
      <c t="str" s="89" r="K164">
        <f>AT164+BF164</f>
        <v>#NAME?</v>
      </c>
      <c t="str" s="89" r="L164">
        <f>AU164+BG164</f>
        <v>#NAME?</v>
      </c>
      <c t="str" s="89" r="M164">
        <f>AV164+BH164</f>
        <v>#NAME?</v>
      </c>
      <c t="str" s="89" r="N164">
        <f>AW164+BI164</f>
        <v>#NAME?</v>
      </c>
      <c s="90" r="O164"/>
      <c t="str" s="89" r="P164">
        <f>SUM(Q164:Z164)</f>
        <v>#NAME?</v>
      </c>
      <c t="str" s="89" r="Q164">
        <f>IF(E$8=0,0,ROUND(Q163-(E164-AB164),2))</f>
        <v>#NAME?</v>
      </c>
      <c t="str" s="89" r="R164">
        <f>IF(F$8=0,0,ROUND(R163-(F164-AC164),2))</f>
        <v>#NAME?</v>
      </c>
      <c t="str" s="89" r="S164">
        <f>IF(G$8=0,0,ROUND(S163-(G164-AD164),2))</f>
        <v>#NAME?</v>
      </c>
      <c t="str" s="89" r="T164">
        <f>IF(H$8=0,0,ROUND(T163-(H164-AE164),2))</f>
        <v>#NAME?</v>
      </c>
      <c t="str" s="89" r="U164">
        <f>IF(I$8=0,0,ROUND(U163-(I164-AF164),2))</f>
        <v>#NAME?</v>
      </c>
      <c t="str" s="89" r="V164">
        <f>IF(J$8=0,0,ROUND(V163-(J164-AG164),2))</f>
        <v> -  </v>
      </c>
      <c t="str" s="89" r="W164">
        <f>IF(K$8=0,0,ROUND(W163-(K164-AH164),2))</f>
        <v> -  </v>
      </c>
      <c t="str" s="89" r="X164">
        <f>IF(L$8=0,0,ROUND(X163-(L164-AI164),2))</f>
        <v> -  </v>
      </c>
      <c t="str" s="89" r="Y164">
        <f>IF(M$8=0,0,ROUND(Y163-(M164-AJ164),2))</f>
        <v> -  </v>
      </c>
      <c t="str" s="89" r="Z164">
        <f>IF(N$8=0,0,ROUND(Z163-(N164-AK164),2))</f>
        <v> -  </v>
      </c>
      <c s="92" r="AA164"/>
      <c t="str" s="89" r="AB164">
        <f>ROUND(Q163*E$9/12,2)</f>
        <v>#NAME?</v>
      </c>
      <c t="str" s="89" r="AC164">
        <f>ROUND(R163*F$9/12,2)</f>
        <v>#NAME?</v>
      </c>
      <c t="str" s="89" r="AD164">
        <f>ROUND(S163*G$9/12,2)</f>
        <v>#NAME?</v>
      </c>
      <c t="str" s="89" r="AE164">
        <f>ROUND(T163*H$9/12,2)</f>
        <v>#NAME?</v>
      </c>
      <c t="str" s="89" r="AF164">
        <f>ROUND(U163*I$9/12,2)</f>
        <v>#NAME?</v>
      </c>
      <c t="str" s="89" r="AG164">
        <f>ROUND(V163*J$9/12,2)</f>
        <v> -  </v>
      </c>
      <c t="str" s="89" r="AH164">
        <f>ROUND(W163*K$9/12,2)</f>
        <v> -  </v>
      </c>
      <c t="str" s="89" r="AI164">
        <f>ROUND(X163*L$9/12,2)</f>
        <v> -  </v>
      </c>
      <c t="str" s="89" r="AJ164">
        <f>ROUND(Y163*M$9/12,2)</f>
        <v> -  </v>
      </c>
      <c t="str" s="89" r="AK164">
        <f>ROUND(Z163*N$9/12,2)</f>
        <v> -  </v>
      </c>
      <c t="str" s="89" r="AL164">
        <f>SUM(AB164:AK164)</f>
        <v>#NAME?</v>
      </c>
      <c s="93" r="AM164"/>
      <c t="str" s="89" r="AN164">
        <f>IF(Q163&gt;0,IF((Q163+AB164)&lt;E$10,Q163+AB164,E$10),0)</f>
        <v>#NAME?</v>
      </c>
      <c t="str" s="89" r="AO164">
        <f>IF(R163&gt;0,IF((R163+AC164)&lt;F$10,R163+AC164,F$10),0)</f>
        <v>#NAME?</v>
      </c>
      <c t="str" s="89" r="AP164">
        <f>IF(S163&gt;0,IF((S163+AD164)&lt;G$10,S163+AD164,G$10),0)</f>
        <v>#NAME?</v>
      </c>
      <c t="str" s="89" r="AQ164">
        <f>IF(T163&gt;0,IF((T163+AE164)&lt;H$10,T163+AE164,H$10),0)</f>
        <v>#NAME?</v>
      </c>
      <c t="str" s="89" r="AR164">
        <f>IF(U163&gt;0,IF((U163+AF164)&lt;I$10,U163+AF164,I$10),0)</f>
        <v>#NAME?</v>
      </c>
      <c t="str" s="89" r="AS164">
        <f>IF(V163&gt;0,IF((V163+AG164)&lt;J$10,V163+AG164,J$10),0)</f>
        <v> -  </v>
      </c>
      <c t="str" s="89" r="AT164">
        <f>IF(W163&gt;0,IF((W163+AH164)&lt;K$10,W163+AH164,K$10),0)</f>
        <v> -  </v>
      </c>
      <c t="str" s="89" r="AU164">
        <f>IF(X163&gt;0,IF((X163+AI164)&lt;L$10,X163+AI164,L$10),0)</f>
        <v> -  </v>
      </c>
      <c t="str" s="89" r="AV164">
        <f>IF(Y163&gt;0,IF((Y163+AJ164)&lt;M$10,Y163+AJ164,M$10),0)</f>
        <v> -  </v>
      </c>
      <c t="str" s="89" r="AW164">
        <f>IF(Z163&gt;0,IF((Z163+AK164)&lt;N$10,Z163+AK164,N$10),0)</f>
        <v> -  </v>
      </c>
      <c t="str" s="89" r="AX164">
        <f>SUM(AN164:AW164)</f>
        <v>#NAME?</v>
      </c>
      <c s="89" r="AY164"/>
      <c t="str" s="91" r="AZ164">
        <f>IF(NOT(snowball),0,IF(Q163&lt;=0,0,IF(AN164+$C164&gt;Q163+AB164,Q163+AB164-AN164,$C164)))</f>
        <v>#NAME?</v>
      </c>
      <c t="str" s="89" r="BA164">
        <f>IF(NOT(snowball),0,IF(R163&lt;=0,0,IF($C164&lt;=SUM($AZ164:AZ164),0,IF(AO164+$C164-SUM($AZ164:AZ164)&gt;R163+AC164,R163+AC164-AO164,$C164-SUM($AZ164:AZ164)))))</f>
        <v>#NAME?</v>
      </c>
      <c t="str" s="89" r="BB164">
        <f>IF(NOT(snowball),0,IF(S163&lt;=0,0,IF($C164&lt;=SUM($AZ164:BA164),0,IF(AP164+$C164-SUM($AZ164:BA164)&gt;S163+AD164,S163+AD164-AP164,$C164-SUM($AZ164:BA164)))))</f>
        <v>#NAME?</v>
      </c>
      <c t="str" s="89" r="BC164">
        <f>IF(NOT(snowball),0,IF(T163&lt;=0,0,IF($C164&lt;=SUM($AZ164:BB164),0,IF(AQ164+$C164-SUM($AZ164:BB164)&gt;T163+AE164,T163+AE164-AQ164,$C164-SUM($AZ164:BB164)))))</f>
        <v>#NAME?</v>
      </c>
      <c t="str" s="89" r="BD164">
        <f>IF(NOT(snowball),0,IF(U163&lt;=0,0,IF($C164&lt;=SUM($AZ164:BC164),0,IF(AR164+$C164-SUM($AZ164:BC164)&gt;U163+AF164,U163+AF164-AR164,$C164-SUM($AZ164:BC164)))))</f>
        <v>#NAME?</v>
      </c>
      <c t="str" s="89" r="BE164">
        <f>IF(NOT(snowball),0,IF(V163&lt;=0,0,IF($C164&lt;=SUM($AZ164:BD164),0,IF(AS164+$C164-SUM($AZ164:BD164)&gt;V163+AG164,V163+AG164-AS164,$C164-SUM($AZ164:BD164)))))</f>
        <v>#NAME?</v>
      </c>
      <c t="str" s="89" r="BF164">
        <f>IF(NOT(snowball),0,IF(W163&lt;=0,0,IF($C164&lt;=SUM($AZ164:BE164),0,IF(AT164+$C164-SUM($AZ164:BE164)&gt;W163+AH164,W163+AH164-AT164,$C164-SUM($AZ164:BE164)))))</f>
        <v>#NAME?</v>
      </c>
      <c t="str" s="89" r="BG164">
        <f>IF(NOT(snowball),0,IF(X163&lt;=0,0,IF($C164&lt;=SUM($AZ164:BF164),0,IF(AU164+$C164-SUM($AZ164:BF164)&gt;X163+AI164,X163+AI164-AU164,$C164-SUM($AZ164:BF164)))))</f>
        <v>#NAME?</v>
      </c>
      <c t="str" s="89" r="BH164">
        <f>IF(NOT(snowball),0,IF(Y163&lt;=0,0,IF($C164&lt;=SUM($AZ164:BG164),0,IF(AV164+$C164-SUM($AZ164:BG164)&gt;Y163+AJ164,Y163+AJ164-AV164,$C164-SUM($AZ164:BG164)))))</f>
        <v>#NAME?</v>
      </c>
      <c t="str" s="89" r="BI164">
        <f>IF(NOT(snowball),0,IF(Z163&lt;=0,0,IF($C164&lt;=SUM($AZ164:BH164),0,IF(AW164+$C164-SUM($AZ164:BH164)&gt;Z163+AK164,Z163+AK164-AW164,$C164-SUM($AZ164:BH164)))))</f>
        <v>#NAME?</v>
      </c>
    </row>
    <row customHeight="1" r="165" ht="10.5">
      <c t="str" s="85" r="A165">
        <f>IF(SUM(Q164:Z164)&lt;=0,"",A164+1)</f>
        <v>#NAME?</v>
      </c>
      <c t="str" s="86" r="B165">
        <f>IF(A165="",NA(),DATE(YEAR(B164),MONTH(B164)+1,1))</f>
        <v>#NAME?</v>
      </c>
      <c t="str" s="87" r="C165">
        <f>IF(A165="","",IF(snowball,IF(($E$5-AX165)&lt;0,0,$E$5-AX165),"n/a")+D165)</f>
        <v>#NAME?</v>
      </c>
      <c s="88" r="D165"/>
      <c t="str" s="89" r="E165">
        <f>AN165+AZ165</f>
        <v>#NAME?</v>
      </c>
      <c t="str" s="89" r="F165">
        <f>AO165+BA165</f>
        <v>#NAME?</v>
      </c>
      <c t="str" s="89" r="G165">
        <f>AP165+BB165</f>
        <v>#NAME?</v>
      </c>
      <c t="str" s="89" r="H165">
        <f>AQ165+BC165</f>
        <v>#NAME?</v>
      </c>
      <c t="str" s="89" r="I165">
        <f>AR165+BD165</f>
        <v>#NAME?</v>
      </c>
      <c t="str" s="89" r="J165">
        <f>AS165+BE165</f>
        <v>#NAME?</v>
      </c>
      <c t="str" s="89" r="K165">
        <f>AT165+BF165</f>
        <v>#NAME?</v>
      </c>
      <c t="str" s="89" r="L165">
        <f>AU165+BG165</f>
        <v>#NAME?</v>
      </c>
      <c t="str" s="89" r="M165">
        <f>AV165+BH165</f>
        <v>#NAME?</v>
      </c>
      <c t="str" s="89" r="N165">
        <f>AW165+BI165</f>
        <v>#NAME?</v>
      </c>
      <c s="90" r="O165"/>
      <c t="str" s="89" r="P165">
        <f>SUM(Q165:Z165)</f>
        <v>#NAME?</v>
      </c>
      <c t="str" s="89" r="Q165">
        <f>IF(E$8=0,0,ROUND(Q164-(E165-AB165),2))</f>
        <v>#NAME?</v>
      </c>
      <c t="str" s="89" r="R165">
        <f>IF(F$8=0,0,ROUND(R164-(F165-AC165),2))</f>
        <v>#NAME?</v>
      </c>
      <c t="str" s="89" r="S165">
        <f>IF(G$8=0,0,ROUND(S164-(G165-AD165),2))</f>
        <v>#NAME?</v>
      </c>
      <c t="str" s="89" r="T165">
        <f>IF(H$8=0,0,ROUND(T164-(H165-AE165),2))</f>
        <v>#NAME?</v>
      </c>
      <c t="str" s="89" r="U165">
        <f>IF(I$8=0,0,ROUND(U164-(I165-AF165),2))</f>
        <v>#NAME?</v>
      </c>
      <c t="str" s="89" r="V165">
        <f>IF(J$8=0,0,ROUND(V164-(J165-AG165),2))</f>
        <v> -  </v>
      </c>
      <c t="str" s="89" r="W165">
        <f>IF(K$8=0,0,ROUND(W164-(K165-AH165),2))</f>
        <v> -  </v>
      </c>
      <c t="str" s="89" r="X165">
        <f>IF(L$8=0,0,ROUND(X164-(L165-AI165),2))</f>
        <v> -  </v>
      </c>
      <c t="str" s="89" r="Y165">
        <f>IF(M$8=0,0,ROUND(Y164-(M165-AJ165),2))</f>
        <v> -  </v>
      </c>
      <c t="str" s="89" r="Z165">
        <f>IF(N$8=0,0,ROUND(Z164-(N165-AK165),2))</f>
        <v> -  </v>
      </c>
      <c s="92" r="AA165"/>
      <c t="str" s="89" r="AB165">
        <f>ROUND(Q164*E$9/12,2)</f>
        <v>#NAME?</v>
      </c>
      <c t="str" s="89" r="AC165">
        <f>ROUND(R164*F$9/12,2)</f>
        <v>#NAME?</v>
      </c>
      <c t="str" s="89" r="AD165">
        <f>ROUND(S164*G$9/12,2)</f>
        <v>#NAME?</v>
      </c>
      <c t="str" s="89" r="AE165">
        <f>ROUND(T164*H$9/12,2)</f>
        <v>#NAME?</v>
      </c>
      <c t="str" s="89" r="AF165">
        <f>ROUND(U164*I$9/12,2)</f>
        <v>#NAME?</v>
      </c>
      <c t="str" s="89" r="AG165">
        <f>ROUND(V164*J$9/12,2)</f>
        <v> -  </v>
      </c>
      <c t="str" s="89" r="AH165">
        <f>ROUND(W164*K$9/12,2)</f>
        <v> -  </v>
      </c>
      <c t="str" s="89" r="AI165">
        <f>ROUND(X164*L$9/12,2)</f>
        <v> -  </v>
      </c>
      <c t="str" s="89" r="AJ165">
        <f>ROUND(Y164*M$9/12,2)</f>
        <v> -  </v>
      </c>
      <c t="str" s="89" r="AK165">
        <f>ROUND(Z164*N$9/12,2)</f>
        <v> -  </v>
      </c>
      <c t="str" s="89" r="AL165">
        <f>SUM(AB165:AK165)</f>
        <v>#NAME?</v>
      </c>
      <c s="93" r="AM165"/>
      <c t="str" s="89" r="AN165">
        <f>IF(Q164&gt;0,IF((Q164+AB165)&lt;E$10,Q164+AB165,E$10),0)</f>
        <v>#NAME?</v>
      </c>
      <c t="str" s="89" r="AO165">
        <f>IF(R164&gt;0,IF((R164+AC165)&lt;F$10,R164+AC165,F$10),0)</f>
        <v>#NAME?</v>
      </c>
      <c t="str" s="89" r="AP165">
        <f>IF(S164&gt;0,IF((S164+AD165)&lt;G$10,S164+AD165,G$10),0)</f>
        <v>#NAME?</v>
      </c>
      <c t="str" s="89" r="AQ165">
        <f>IF(T164&gt;0,IF((T164+AE165)&lt;H$10,T164+AE165,H$10),0)</f>
        <v>#NAME?</v>
      </c>
      <c t="str" s="89" r="AR165">
        <f>IF(U164&gt;0,IF((U164+AF165)&lt;I$10,U164+AF165,I$10),0)</f>
        <v>#NAME?</v>
      </c>
      <c t="str" s="89" r="AS165">
        <f>IF(V164&gt;0,IF((V164+AG165)&lt;J$10,V164+AG165,J$10),0)</f>
        <v> -  </v>
      </c>
      <c t="str" s="89" r="AT165">
        <f>IF(W164&gt;0,IF((W164+AH165)&lt;K$10,W164+AH165,K$10),0)</f>
        <v> -  </v>
      </c>
      <c t="str" s="89" r="AU165">
        <f>IF(X164&gt;0,IF((X164+AI165)&lt;L$10,X164+AI165,L$10),0)</f>
        <v> -  </v>
      </c>
      <c t="str" s="89" r="AV165">
        <f>IF(Y164&gt;0,IF((Y164+AJ165)&lt;M$10,Y164+AJ165,M$10),0)</f>
        <v> -  </v>
      </c>
      <c t="str" s="89" r="AW165">
        <f>IF(Z164&gt;0,IF((Z164+AK165)&lt;N$10,Z164+AK165,N$10),0)</f>
        <v> -  </v>
      </c>
      <c t="str" s="89" r="AX165">
        <f>SUM(AN165:AW165)</f>
        <v>#NAME?</v>
      </c>
      <c s="89" r="AY165"/>
      <c t="str" s="91" r="AZ165">
        <f>IF(NOT(snowball),0,IF(Q164&lt;=0,0,IF(AN165+$C165&gt;Q164+AB165,Q164+AB165-AN165,$C165)))</f>
        <v>#NAME?</v>
      </c>
      <c t="str" s="89" r="BA165">
        <f>IF(NOT(snowball),0,IF(R164&lt;=0,0,IF($C165&lt;=SUM($AZ165:AZ165),0,IF(AO165+$C165-SUM($AZ165:AZ165)&gt;R164+AC165,R164+AC165-AO165,$C165-SUM($AZ165:AZ165)))))</f>
        <v>#NAME?</v>
      </c>
      <c t="str" s="89" r="BB165">
        <f>IF(NOT(snowball),0,IF(S164&lt;=0,0,IF($C165&lt;=SUM($AZ165:BA165),0,IF(AP165+$C165-SUM($AZ165:BA165)&gt;S164+AD165,S164+AD165-AP165,$C165-SUM($AZ165:BA165)))))</f>
        <v>#NAME?</v>
      </c>
      <c t="str" s="89" r="BC165">
        <f>IF(NOT(snowball),0,IF(T164&lt;=0,0,IF($C165&lt;=SUM($AZ165:BB165),0,IF(AQ165+$C165-SUM($AZ165:BB165)&gt;T164+AE165,T164+AE165-AQ165,$C165-SUM($AZ165:BB165)))))</f>
        <v>#NAME?</v>
      </c>
      <c t="str" s="89" r="BD165">
        <f>IF(NOT(snowball),0,IF(U164&lt;=0,0,IF($C165&lt;=SUM($AZ165:BC165),0,IF(AR165+$C165-SUM($AZ165:BC165)&gt;U164+AF165,U164+AF165-AR165,$C165-SUM($AZ165:BC165)))))</f>
        <v>#NAME?</v>
      </c>
      <c t="str" s="89" r="BE165">
        <f>IF(NOT(snowball),0,IF(V164&lt;=0,0,IF($C165&lt;=SUM($AZ165:BD165),0,IF(AS165+$C165-SUM($AZ165:BD165)&gt;V164+AG165,V164+AG165-AS165,$C165-SUM($AZ165:BD165)))))</f>
        <v>#NAME?</v>
      </c>
      <c t="str" s="89" r="BF165">
        <f>IF(NOT(snowball),0,IF(W164&lt;=0,0,IF($C165&lt;=SUM($AZ165:BE165),0,IF(AT165+$C165-SUM($AZ165:BE165)&gt;W164+AH165,W164+AH165-AT165,$C165-SUM($AZ165:BE165)))))</f>
        <v>#NAME?</v>
      </c>
      <c t="str" s="89" r="BG165">
        <f>IF(NOT(snowball),0,IF(X164&lt;=0,0,IF($C165&lt;=SUM($AZ165:BF165),0,IF(AU165+$C165-SUM($AZ165:BF165)&gt;X164+AI165,X164+AI165-AU165,$C165-SUM($AZ165:BF165)))))</f>
        <v>#NAME?</v>
      </c>
      <c t="str" s="89" r="BH165">
        <f>IF(NOT(snowball),0,IF(Y164&lt;=0,0,IF($C165&lt;=SUM($AZ165:BG165),0,IF(AV165+$C165-SUM($AZ165:BG165)&gt;Y164+AJ165,Y164+AJ165-AV165,$C165-SUM($AZ165:BG165)))))</f>
        <v>#NAME?</v>
      </c>
      <c t="str" s="89" r="BI165">
        <f>IF(NOT(snowball),0,IF(Z164&lt;=0,0,IF($C165&lt;=SUM($AZ165:BH165),0,IF(AW165+$C165-SUM($AZ165:BH165)&gt;Z164+AK165,Z164+AK165-AW165,$C165-SUM($AZ165:BH165)))))</f>
        <v>#NAME?</v>
      </c>
    </row>
    <row customHeight="1" r="166" ht="10.5">
      <c t="str" s="85" r="A166">
        <f>IF(SUM(Q165:Z165)&lt;=0,"",A165+1)</f>
        <v>#NAME?</v>
      </c>
      <c t="str" s="86" r="B166">
        <f>IF(A166="",NA(),DATE(YEAR(B165),MONTH(B165)+1,1))</f>
        <v>#NAME?</v>
      </c>
      <c t="str" s="87" r="C166">
        <f>IF(A166="","",IF(snowball,IF(($E$5-AX166)&lt;0,0,$E$5-AX166),"n/a")+D166)</f>
        <v>#NAME?</v>
      </c>
      <c s="88" r="D166"/>
      <c t="str" s="89" r="E166">
        <f>AN166+AZ166</f>
        <v>#NAME?</v>
      </c>
      <c t="str" s="89" r="F166">
        <f>AO166+BA166</f>
        <v>#NAME?</v>
      </c>
      <c t="str" s="89" r="G166">
        <f>AP166+BB166</f>
        <v>#NAME?</v>
      </c>
      <c t="str" s="89" r="H166">
        <f>AQ166+BC166</f>
        <v>#NAME?</v>
      </c>
      <c t="str" s="89" r="I166">
        <f>AR166+BD166</f>
        <v>#NAME?</v>
      </c>
      <c t="str" s="89" r="J166">
        <f>AS166+BE166</f>
        <v>#NAME?</v>
      </c>
      <c t="str" s="89" r="K166">
        <f>AT166+BF166</f>
        <v>#NAME?</v>
      </c>
      <c t="str" s="89" r="L166">
        <f>AU166+BG166</f>
        <v>#NAME?</v>
      </c>
      <c t="str" s="89" r="M166">
        <f>AV166+BH166</f>
        <v>#NAME?</v>
      </c>
      <c t="str" s="89" r="N166">
        <f>AW166+BI166</f>
        <v>#NAME?</v>
      </c>
      <c s="90" r="O166"/>
      <c t="str" s="89" r="P166">
        <f>SUM(Q166:Z166)</f>
        <v>#NAME?</v>
      </c>
      <c t="str" s="89" r="Q166">
        <f>IF(E$8=0,0,ROUND(Q165-(E166-AB166),2))</f>
        <v>#NAME?</v>
      </c>
      <c t="str" s="89" r="R166">
        <f>IF(F$8=0,0,ROUND(R165-(F166-AC166),2))</f>
        <v>#NAME?</v>
      </c>
      <c t="str" s="89" r="S166">
        <f>IF(G$8=0,0,ROUND(S165-(G166-AD166),2))</f>
        <v>#NAME?</v>
      </c>
      <c t="str" s="89" r="T166">
        <f>IF(H$8=0,0,ROUND(T165-(H166-AE166),2))</f>
        <v>#NAME?</v>
      </c>
      <c t="str" s="89" r="U166">
        <f>IF(I$8=0,0,ROUND(U165-(I166-AF166),2))</f>
        <v>#NAME?</v>
      </c>
      <c t="str" s="89" r="V166">
        <f>IF(J$8=0,0,ROUND(V165-(J166-AG166),2))</f>
        <v> -  </v>
      </c>
      <c t="str" s="89" r="W166">
        <f>IF(K$8=0,0,ROUND(W165-(K166-AH166),2))</f>
        <v> -  </v>
      </c>
      <c t="str" s="89" r="X166">
        <f>IF(L$8=0,0,ROUND(X165-(L166-AI166),2))</f>
        <v> -  </v>
      </c>
      <c t="str" s="89" r="Y166">
        <f>IF(M$8=0,0,ROUND(Y165-(M166-AJ166),2))</f>
        <v> -  </v>
      </c>
      <c t="str" s="89" r="Z166">
        <f>IF(N$8=0,0,ROUND(Z165-(N166-AK166),2))</f>
        <v> -  </v>
      </c>
      <c s="92" r="AA166"/>
      <c t="str" s="89" r="AB166">
        <f>ROUND(Q165*E$9/12,2)</f>
        <v>#NAME?</v>
      </c>
      <c t="str" s="89" r="AC166">
        <f>ROUND(R165*F$9/12,2)</f>
        <v>#NAME?</v>
      </c>
      <c t="str" s="89" r="AD166">
        <f>ROUND(S165*G$9/12,2)</f>
        <v>#NAME?</v>
      </c>
      <c t="str" s="89" r="AE166">
        <f>ROUND(T165*H$9/12,2)</f>
        <v>#NAME?</v>
      </c>
      <c t="str" s="89" r="AF166">
        <f>ROUND(U165*I$9/12,2)</f>
        <v>#NAME?</v>
      </c>
      <c t="str" s="89" r="AG166">
        <f>ROUND(V165*J$9/12,2)</f>
        <v> -  </v>
      </c>
      <c t="str" s="89" r="AH166">
        <f>ROUND(W165*K$9/12,2)</f>
        <v> -  </v>
      </c>
      <c t="str" s="89" r="AI166">
        <f>ROUND(X165*L$9/12,2)</f>
        <v> -  </v>
      </c>
      <c t="str" s="89" r="AJ166">
        <f>ROUND(Y165*M$9/12,2)</f>
        <v> -  </v>
      </c>
      <c t="str" s="89" r="AK166">
        <f>ROUND(Z165*N$9/12,2)</f>
        <v> -  </v>
      </c>
      <c t="str" s="89" r="AL166">
        <f>SUM(AB166:AK166)</f>
        <v>#NAME?</v>
      </c>
      <c s="93" r="AM166"/>
      <c t="str" s="89" r="AN166">
        <f>IF(Q165&gt;0,IF((Q165+AB166)&lt;E$10,Q165+AB166,E$10),0)</f>
        <v>#NAME?</v>
      </c>
      <c t="str" s="89" r="AO166">
        <f>IF(R165&gt;0,IF((R165+AC166)&lt;F$10,R165+AC166,F$10),0)</f>
        <v>#NAME?</v>
      </c>
      <c t="str" s="89" r="AP166">
        <f>IF(S165&gt;0,IF((S165+AD166)&lt;G$10,S165+AD166,G$10),0)</f>
        <v>#NAME?</v>
      </c>
      <c t="str" s="89" r="AQ166">
        <f>IF(T165&gt;0,IF((T165+AE166)&lt;H$10,T165+AE166,H$10),0)</f>
        <v>#NAME?</v>
      </c>
      <c t="str" s="89" r="AR166">
        <f>IF(U165&gt;0,IF((U165+AF166)&lt;I$10,U165+AF166,I$10),0)</f>
        <v>#NAME?</v>
      </c>
      <c t="str" s="89" r="AS166">
        <f>IF(V165&gt;0,IF((V165+AG166)&lt;J$10,V165+AG166,J$10),0)</f>
        <v> -  </v>
      </c>
      <c t="str" s="89" r="AT166">
        <f>IF(W165&gt;0,IF((W165+AH166)&lt;K$10,W165+AH166,K$10),0)</f>
        <v> -  </v>
      </c>
      <c t="str" s="89" r="AU166">
        <f>IF(X165&gt;0,IF((X165+AI166)&lt;L$10,X165+AI166,L$10),0)</f>
        <v> -  </v>
      </c>
      <c t="str" s="89" r="AV166">
        <f>IF(Y165&gt;0,IF((Y165+AJ166)&lt;M$10,Y165+AJ166,M$10),0)</f>
        <v> -  </v>
      </c>
      <c t="str" s="89" r="AW166">
        <f>IF(Z165&gt;0,IF((Z165+AK166)&lt;N$10,Z165+AK166,N$10),0)</f>
        <v> -  </v>
      </c>
      <c t="str" s="89" r="AX166">
        <f>SUM(AN166:AW166)</f>
        <v>#NAME?</v>
      </c>
      <c s="89" r="AY166"/>
      <c t="str" s="91" r="AZ166">
        <f>IF(NOT(snowball),0,IF(Q165&lt;=0,0,IF(AN166+$C166&gt;Q165+AB166,Q165+AB166-AN166,$C166)))</f>
        <v>#NAME?</v>
      </c>
      <c t="str" s="89" r="BA166">
        <f>IF(NOT(snowball),0,IF(R165&lt;=0,0,IF($C166&lt;=SUM($AZ166:AZ166),0,IF(AO166+$C166-SUM($AZ166:AZ166)&gt;R165+AC166,R165+AC166-AO166,$C166-SUM($AZ166:AZ166)))))</f>
        <v>#NAME?</v>
      </c>
      <c t="str" s="89" r="BB166">
        <f>IF(NOT(snowball),0,IF(S165&lt;=0,0,IF($C166&lt;=SUM($AZ166:BA166),0,IF(AP166+$C166-SUM($AZ166:BA166)&gt;S165+AD166,S165+AD166-AP166,$C166-SUM($AZ166:BA166)))))</f>
        <v>#NAME?</v>
      </c>
      <c t="str" s="89" r="BC166">
        <f>IF(NOT(snowball),0,IF(T165&lt;=0,0,IF($C166&lt;=SUM($AZ166:BB166),0,IF(AQ166+$C166-SUM($AZ166:BB166)&gt;T165+AE166,T165+AE166-AQ166,$C166-SUM($AZ166:BB166)))))</f>
        <v>#NAME?</v>
      </c>
      <c t="str" s="89" r="BD166">
        <f>IF(NOT(snowball),0,IF(U165&lt;=0,0,IF($C166&lt;=SUM($AZ166:BC166),0,IF(AR166+$C166-SUM($AZ166:BC166)&gt;U165+AF166,U165+AF166-AR166,$C166-SUM($AZ166:BC166)))))</f>
        <v>#NAME?</v>
      </c>
      <c t="str" s="89" r="BE166">
        <f>IF(NOT(snowball),0,IF(V165&lt;=0,0,IF($C166&lt;=SUM($AZ166:BD166),0,IF(AS166+$C166-SUM($AZ166:BD166)&gt;V165+AG166,V165+AG166-AS166,$C166-SUM($AZ166:BD166)))))</f>
        <v>#NAME?</v>
      </c>
      <c t="str" s="89" r="BF166">
        <f>IF(NOT(snowball),0,IF(W165&lt;=0,0,IF($C166&lt;=SUM($AZ166:BE166),0,IF(AT166+$C166-SUM($AZ166:BE166)&gt;W165+AH166,W165+AH166-AT166,$C166-SUM($AZ166:BE166)))))</f>
        <v>#NAME?</v>
      </c>
      <c t="str" s="89" r="BG166">
        <f>IF(NOT(snowball),0,IF(X165&lt;=0,0,IF($C166&lt;=SUM($AZ166:BF166),0,IF(AU166+$C166-SUM($AZ166:BF166)&gt;X165+AI166,X165+AI166-AU166,$C166-SUM($AZ166:BF166)))))</f>
        <v>#NAME?</v>
      </c>
      <c t="str" s="89" r="BH166">
        <f>IF(NOT(snowball),0,IF(Y165&lt;=0,0,IF($C166&lt;=SUM($AZ166:BG166),0,IF(AV166+$C166-SUM($AZ166:BG166)&gt;Y165+AJ166,Y165+AJ166-AV166,$C166-SUM($AZ166:BG166)))))</f>
        <v>#NAME?</v>
      </c>
      <c t="str" s="89" r="BI166">
        <f>IF(NOT(snowball),0,IF(Z165&lt;=0,0,IF($C166&lt;=SUM($AZ166:BH166),0,IF(AW166+$C166-SUM($AZ166:BH166)&gt;Z165+AK166,Z165+AK166-AW166,$C166-SUM($AZ166:BH166)))))</f>
        <v>#NAME?</v>
      </c>
    </row>
    <row customHeight="1" r="167" ht="10.5">
      <c t="str" s="85" r="A167">
        <f>IF(SUM(Q166:Z166)&lt;=0,"",A166+1)</f>
        <v>#NAME?</v>
      </c>
      <c t="str" s="86" r="B167">
        <f>IF(A167="",NA(),DATE(YEAR(B166),MONTH(B166)+1,1))</f>
        <v>#NAME?</v>
      </c>
      <c t="str" s="87" r="C167">
        <f>IF(A167="","",IF(snowball,IF(($E$5-AX167)&lt;0,0,$E$5-AX167),"n/a")+D167)</f>
        <v>#NAME?</v>
      </c>
      <c s="88" r="D167"/>
      <c t="str" s="89" r="E167">
        <f>AN167+AZ167</f>
        <v>#NAME?</v>
      </c>
      <c t="str" s="89" r="F167">
        <f>AO167+BA167</f>
        <v>#NAME?</v>
      </c>
      <c t="str" s="89" r="G167">
        <f>AP167+BB167</f>
        <v>#NAME?</v>
      </c>
      <c t="str" s="89" r="H167">
        <f>AQ167+BC167</f>
        <v>#NAME?</v>
      </c>
      <c t="str" s="89" r="I167">
        <f>AR167+BD167</f>
        <v>#NAME?</v>
      </c>
      <c t="str" s="89" r="J167">
        <f>AS167+BE167</f>
        <v>#NAME?</v>
      </c>
      <c t="str" s="89" r="K167">
        <f>AT167+BF167</f>
        <v>#NAME?</v>
      </c>
      <c t="str" s="89" r="L167">
        <f>AU167+BG167</f>
        <v>#NAME?</v>
      </c>
      <c t="str" s="89" r="M167">
        <f>AV167+BH167</f>
        <v>#NAME?</v>
      </c>
      <c t="str" s="89" r="N167">
        <f>AW167+BI167</f>
        <v>#NAME?</v>
      </c>
      <c s="90" r="O167"/>
      <c t="str" s="89" r="P167">
        <f>SUM(Q167:Z167)</f>
        <v>#NAME?</v>
      </c>
      <c t="str" s="89" r="Q167">
        <f>IF(E$8=0,0,ROUND(Q166-(E167-AB167),2))</f>
        <v>#NAME?</v>
      </c>
      <c t="str" s="89" r="R167">
        <f>IF(F$8=0,0,ROUND(R166-(F167-AC167),2))</f>
        <v>#NAME?</v>
      </c>
      <c t="str" s="89" r="S167">
        <f>IF(G$8=0,0,ROUND(S166-(G167-AD167),2))</f>
        <v>#NAME?</v>
      </c>
      <c t="str" s="89" r="T167">
        <f>IF(H$8=0,0,ROUND(T166-(H167-AE167),2))</f>
        <v>#NAME?</v>
      </c>
      <c t="str" s="89" r="U167">
        <f>IF(I$8=0,0,ROUND(U166-(I167-AF167),2))</f>
        <v>#NAME?</v>
      </c>
      <c t="str" s="89" r="V167">
        <f>IF(J$8=0,0,ROUND(V166-(J167-AG167),2))</f>
        <v> -  </v>
      </c>
      <c t="str" s="89" r="W167">
        <f>IF(K$8=0,0,ROUND(W166-(K167-AH167),2))</f>
        <v> -  </v>
      </c>
      <c t="str" s="89" r="X167">
        <f>IF(L$8=0,0,ROUND(X166-(L167-AI167),2))</f>
        <v> -  </v>
      </c>
      <c t="str" s="89" r="Y167">
        <f>IF(M$8=0,0,ROUND(Y166-(M167-AJ167),2))</f>
        <v> -  </v>
      </c>
      <c t="str" s="89" r="Z167">
        <f>IF(N$8=0,0,ROUND(Z166-(N167-AK167),2))</f>
        <v> -  </v>
      </c>
      <c s="92" r="AA167"/>
      <c t="str" s="89" r="AB167">
        <f>ROUND(Q166*E$9/12,2)</f>
        <v>#NAME?</v>
      </c>
      <c t="str" s="89" r="AC167">
        <f>ROUND(R166*F$9/12,2)</f>
        <v>#NAME?</v>
      </c>
      <c t="str" s="89" r="AD167">
        <f>ROUND(S166*G$9/12,2)</f>
        <v>#NAME?</v>
      </c>
      <c t="str" s="89" r="AE167">
        <f>ROUND(T166*H$9/12,2)</f>
        <v>#NAME?</v>
      </c>
      <c t="str" s="89" r="AF167">
        <f>ROUND(U166*I$9/12,2)</f>
        <v>#NAME?</v>
      </c>
      <c t="str" s="89" r="AG167">
        <f>ROUND(V166*J$9/12,2)</f>
        <v> -  </v>
      </c>
      <c t="str" s="89" r="AH167">
        <f>ROUND(W166*K$9/12,2)</f>
        <v> -  </v>
      </c>
      <c t="str" s="89" r="AI167">
        <f>ROUND(X166*L$9/12,2)</f>
        <v> -  </v>
      </c>
      <c t="str" s="89" r="AJ167">
        <f>ROUND(Y166*M$9/12,2)</f>
        <v> -  </v>
      </c>
      <c t="str" s="89" r="AK167">
        <f>ROUND(Z166*N$9/12,2)</f>
        <v> -  </v>
      </c>
      <c t="str" s="89" r="AL167">
        <f>SUM(AB167:AK167)</f>
        <v>#NAME?</v>
      </c>
      <c s="93" r="AM167"/>
      <c t="str" s="89" r="AN167">
        <f>IF(Q166&gt;0,IF((Q166+AB167)&lt;E$10,Q166+AB167,E$10),0)</f>
        <v>#NAME?</v>
      </c>
      <c t="str" s="89" r="AO167">
        <f>IF(R166&gt;0,IF((R166+AC167)&lt;F$10,R166+AC167,F$10),0)</f>
        <v>#NAME?</v>
      </c>
      <c t="str" s="89" r="AP167">
        <f>IF(S166&gt;0,IF((S166+AD167)&lt;G$10,S166+AD167,G$10),0)</f>
        <v>#NAME?</v>
      </c>
      <c t="str" s="89" r="AQ167">
        <f>IF(T166&gt;0,IF((T166+AE167)&lt;H$10,T166+AE167,H$10),0)</f>
        <v>#NAME?</v>
      </c>
      <c t="str" s="89" r="AR167">
        <f>IF(U166&gt;0,IF((U166+AF167)&lt;I$10,U166+AF167,I$10),0)</f>
        <v>#NAME?</v>
      </c>
      <c t="str" s="89" r="AS167">
        <f>IF(V166&gt;0,IF((V166+AG167)&lt;J$10,V166+AG167,J$10),0)</f>
        <v> -  </v>
      </c>
      <c t="str" s="89" r="AT167">
        <f>IF(W166&gt;0,IF((W166+AH167)&lt;K$10,W166+AH167,K$10),0)</f>
        <v> -  </v>
      </c>
      <c t="str" s="89" r="AU167">
        <f>IF(X166&gt;0,IF((X166+AI167)&lt;L$10,X166+AI167,L$10),0)</f>
        <v> -  </v>
      </c>
      <c t="str" s="89" r="AV167">
        <f>IF(Y166&gt;0,IF((Y166+AJ167)&lt;M$10,Y166+AJ167,M$10),0)</f>
        <v> -  </v>
      </c>
      <c t="str" s="89" r="AW167">
        <f>IF(Z166&gt;0,IF((Z166+AK167)&lt;N$10,Z166+AK167,N$10),0)</f>
        <v> -  </v>
      </c>
      <c t="str" s="89" r="AX167">
        <f>SUM(AN167:AW167)</f>
        <v>#NAME?</v>
      </c>
      <c s="89" r="AY167"/>
      <c t="str" s="91" r="AZ167">
        <f>IF(NOT(snowball),0,IF(Q166&lt;=0,0,IF(AN167+$C167&gt;Q166+AB167,Q166+AB167-AN167,$C167)))</f>
        <v>#NAME?</v>
      </c>
      <c t="str" s="89" r="BA167">
        <f>IF(NOT(snowball),0,IF(R166&lt;=0,0,IF($C167&lt;=SUM($AZ167:AZ167),0,IF(AO167+$C167-SUM($AZ167:AZ167)&gt;R166+AC167,R166+AC167-AO167,$C167-SUM($AZ167:AZ167)))))</f>
        <v>#NAME?</v>
      </c>
      <c t="str" s="89" r="BB167">
        <f>IF(NOT(snowball),0,IF(S166&lt;=0,0,IF($C167&lt;=SUM($AZ167:BA167),0,IF(AP167+$C167-SUM($AZ167:BA167)&gt;S166+AD167,S166+AD167-AP167,$C167-SUM($AZ167:BA167)))))</f>
        <v>#NAME?</v>
      </c>
      <c t="str" s="89" r="BC167">
        <f>IF(NOT(snowball),0,IF(T166&lt;=0,0,IF($C167&lt;=SUM($AZ167:BB167),0,IF(AQ167+$C167-SUM($AZ167:BB167)&gt;T166+AE167,T166+AE167-AQ167,$C167-SUM($AZ167:BB167)))))</f>
        <v>#NAME?</v>
      </c>
      <c t="str" s="89" r="BD167">
        <f>IF(NOT(snowball),0,IF(U166&lt;=0,0,IF($C167&lt;=SUM($AZ167:BC167),0,IF(AR167+$C167-SUM($AZ167:BC167)&gt;U166+AF167,U166+AF167-AR167,$C167-SUM($AZ167:BC167)))))</f>
        <v>#NAME?</v>
      </c>
      <c t="str" s="89" r="BE167">
        <f>IF(NOT(snowball),0,IF(V166&lt;=0,0,IF($C167&lt;=SUM($AZ167:BD167),0,IF(AS167+$C167-SUM($AZ167:BD167)&gt;V166+AG167,V166+AG167-AS167,$C167-SUM($AZ167:BD167)))))</f>
        <v>#NAME?</v>
      </c>
      <c t="str" s="89" r="BF167">
        <f>IF(NOT(snowball),0,IF(W166&lt;=0,0,IF($C167&lt;=SUM($AZ167:BE167),0,IF(AT167+$C167-SUM($AZ167:BE167)&gt;W166+AH167,W166+AH167-AT167,$C167-SUM($AZ167:BE167)))))</f>
        <v>#NAME?</v>
      </c>
      <c t="str" s="89" r="BG167">
        <f>IF(NOT(snowball),0,IF(X166&lt;=0,0,IF($C167&lt;=SUM($AZ167:BF167),0,IF(AU167+$C167-SUM($AZ167:BF167)&gt;X166+AI167,X166+AI167-AU167,$C167-SUM($AZ167:BF167)))))</f>
        <v>#NAME?</v>
      </c>
      <c t="str" s="89" r="BH167">
        <f>IF(NOT(snowball),0,IF(Y166&lt;=0,0,IF($C167&lt;=SUM($AZ167:BG167),0,IF(AV167+$C167-SUM($AZ167:BG167)&gt;Y166+AJ167,Y166+AJ167-AV167,$C167-SUM($AZ167:BG167)))))</f>
        <v>#NAME?</v>
      </c>
      <c t="str" s="89" r="BI167">
        <f>IF(NOT(snowball),0,IF(Z166&lt;=0,0,IF($C167&lt;=SUM($AZ167:BH167),0,IF(AW167+$C167-SUM($AZ167:BH167)&gt;Z166+AK167,Z166+AK167-AW167,$C167-SUM($AZ167:BH167)))))</f>
        <v>#NAME?</v>
      </c>
    </row>
    <row customHeight="1" r="168" ht="10.5">
      <c t="str" s="85" r="A168">
        <f>IF(SUM(Q167:Z167)&lt;=0,"",A167+1)</f>
        <v>#NAME?</v>
      </c>
      <c t="str" s="86" r="B168">
        <f>IF(A168="",NA(),DATE(YEAR(B167),MONTH(B167)+1,1))</f>
        <v>#NAME?</v>
      </c>
      <c t="str" s="87" r="C168">
        <f>IF(A168="","",IF(snowball,IF(($E$5-AX168)&lt;0,0,$E$5-AX168),"n/a")+D168)</f>
        <v>#NAME?</v>
      </c>
      <c s="88" r="D168"/>
      <c t="str" s="89" r="E168">
        <f>AN168+AZ168</f>
        <v>#NAME?</v>
      </c>
      <c t="str" s="89" r="F168">
        <f>AO168+BA168</f>
        <v>#NAME?</v>
      </c>
      <c t="str" s="89" r="G168">
        <f>AP168+BB168</f>
        <v>#NAME?</v>
      </c>
      <c t="str" s="89" r="H168">
        <f>AQ168+BC168</f>
        <v>#NAME?</v>
      </c>
      <c t="str" s="89" r="I168">
        <f>AR168+BD168</f>
        <v>#NAME?</v>
      </c>
      <c t="str" s="89" r="J168">
        <f>AS168+BE168</f>
        <v>#NAME?</v>
      </c>
      <c t="str" s="89" r="K168">
        <f>AT168+BF168</f>
        <v>#NAME?</v>
      </c>
      <c t="str" s="89" r="L168">
        <f>AU168+BG168</f>
        <v>#NAME?</v>
      </c>
      <c t="str" s="89" r="M168">
        <f>AV168+BH168</f>
        <v>#NAME?</v>
      </c>
      <c t="str" s="89" r="N168">
        <f>AW168+BI168</f>
        <v>#NAME?</v>
      </c>
      <c s="90" r="O168"/>
      <c t="str" s="89" r="P168">
        <f>SUM(Q168:Z168)</f>
        <v>#NAME?</v>
      </c>
      <c t="str" s="89" r="Q168">
        <f>IF(E$8=0,0,ROUND(Q167-(E168-AB168),2))</f>
        <v>#NAME?</v>
      </c>
      <c t="str" s="89" r="R168">
        <f>IF(F$8=0,0,ROUND(R167-(F168-AC168),2))</f>
        <v>#NAME?</v>
      </c>
      <c t="str" s="89" r="S168">
        <f>IF(G$8=0,0,ROUND(S167-(G168-AD168),2))</f>
        <v>#NAME?</v>
      </c>
      <c t="str" s="89" r="T168">
        <f>IF(H$8=0,0,ROUND(T167-(H168-AE168),2))</f>
        <v>#NAME?</v>
      </c>
      <c t="str" s="89" r="U168">
        <f>IF(I$8=0,0,ROUND(U167-(I168-AF168),2))</f>
        <v>#NAME?</v>
      </c>
      <c t="str" s="89" r="V168">
        <f>IF(J$8=0,0,ROUND(V167-(J168-AG168),2))</f>
        <v> -  </v>
      </c>
      <c t="str" s="89" r="W168">
        <f>IF(K$8=0,0,ROUND(W167-(K168-AH168),2))</f>
        <v> -  </v>
      </c>
      <c t="str" s="89" r="X168">
        <f>IF(L$8=0,0,ROUND(X167-(L168-AI168),2))</f>
        <v> -  </v>
      </c>
      <c t="str" s="89" r="Y168">
        <f>IF(M$8=0,0,ROUND(Y167-(M168-AJ168),2))</f>
        <v> -  </v>
      </c>
      <c t="str" s="89" r="Z168">
        <f>IF(N$8=0,0,ROUND(Z167-(N168-AK168),2))</f>
        <v> -  </v>
      </c>
      <c s="92" r="AA168"/>
      <c t="str" s="89" r="AB168">
        <f>ROUND(Q167*E$9/12,2)</f>
        <v>#NAME?</v>
      </c>
      <c t="str" s="89" r="AC168">
        <f>ROUND(R167*F$9/12,2)</f>
        <v>#NAME?</v>
      </c>
      <c t="str" s="89" r="AD168">
        <f>ROUND(S167*G$9/12,2)</f>
        <v>#NAME?</v>
      </c>
      <c t="str" s="89" r="AE168">
        <f>ROUND(T167*H$9/12,2)</f>
        <v>#NAME?</v>
      </c>
      <c t="str" s="89" r="AF168">
        <f>ROUND(U167*I$9/12,2)</f>
        <v>#NAME?</v>
      </c>
      <c t="str" s="89" r="AG168">
        <f>ROUND(V167*J$9/12,2)</f>
        <v> -  </v>
      </c>
      <c t="str" s="89" r="AH168">
        <f>ROUND(W167*K$9/12,2)</f>
        <v> -  </v>
      </c>
      <c t="str" s="89" r="AI168">
        <f>ROUND(X167*L$9/12,2)</f>
        <v> -  </v>
      </c>
      <c t="str" s="89" r="AJ168">
        <f>ROUND(Y167*M$9/12,2)</f>
        <v> -  </v>
      </c>
      <c t="str" s="89" r="AK168">
        <f>ROUND(Z167*N$9/12,2)</f>
        <v> -  </v>
      </c>
      <c t="str" s="89" r="AL168">
        <f>SUM(AB168:AK168)</f>
        <v>#NAME?</v>
      </c>
      <c s="93" r="AM168"/>
      <c t="str" s="89" r="AN168">
        <f>IF(Q167&gt;0,IF((Q167+AB168)&lt;E$10,Q167+AB168,E$10),0)</f>
        <v>#NAME?</v>
      </c>
      <c t="str" s="89" r="AO168">
        <f>IF(R167&gt;0,IF((R167+AC168)&lt;F$10,R167+AC168,F$10),0)</f>
        <v>#NAME?</v>
      </c>
      <c t="str" s="89" r="AP168">
        <f>IF(S167&gt;0,IF((S167+AD168)&lt;G$10,S167+AD168,G$10),0)</f>
        <v>#NAME?</v>
      </c>
      <c t="str" s="89" r="AQ168">
        <f>IF(T167&gt;0,IF((T167+AE168)&lt;H$10,T167+AE168,H$10),0)</f>
        <v>#NAME?</v>
      </c>
      <c t="str" s="89" r="AR168">
        <f>IF(U167&gt;0,IF((U167+AF168)&lt;I$10,U167+AF168,I$10),0)</f>
        <v>#NAME?</v>
      </c>
      <c t="str" s="89" r="AS168">
        <f>IF(V167&gt;0,IF((V167+AG168)&lt;J$10,V167+AG168,J$10),0)</f>
        <v> -  </v>
      </c>
      <c t="str" s="89" r="AT168">
        <f>IF(W167&gt;0,IF((W167+AH168)&lt;K$10,W167+AH168,K$10),0)</f>
        <v> -  </v>
      </c>
      <c t="str" s="89" r="AU168">
        <f>IF(X167&gt;0,IF((X167+AI168)&lt;L$10,X167+AI168,L$10),0)</f>
        <v> -  </v>
      </c>
      <c t="str" s="89" r="AV168">
        <f>IF(Y167&gt;0,IF((Y167+AJ168)&lt;M$10,Y167+AJ168,M$10),0)</f>
        <v> -  </v>
      </c>
      <c t="str" s="89" r="AW168">
        <f>IF(Z167&gt;0,IF((Z167+AK168)&lt;N$10,Z167+AK168,N$10),0)</f>
        <v> -  </v>
      </c>
      <c t="str" s="89" r="AX168">
        <f>SUM(AN168:AW168)</f>
        <v>#NAME?</v>
      </c>
      <c s="89" r="AY168"/>
      <c t="str" s="91" r="AZ168">
        <f>IF(NOT(snowball),0,IF(Q167&lt;=0,0,IF(AN168+$C168&gt;Q167+AB168,Q167+AB168-AN168,$C168)))</f>
        <v>#NAME?</v>
      </c>
      <c t="str" s="89" r="BA168">
        <f>IF(NOT(snowball),0,IF(R167&lt;=0,0,IF($C168&lt;=SUM($AZ168:AZ168),0,IF(AO168+$C168-SUM($AZ168:AZ168)&gt;R167+AC168,R167+AC168-AO168,$C168-SUM($AZ168:AZ168)))))</f>
        <v>#NAME?</v>
      </c>
      <c t="str" s="89" r="BB168">
        <f>IF(NOT(snowball),0,IF(S167&lt;=0,0,IF($C168&lt;=SUM($AZ168:BA168),0,IF(AP168+$C168-SUM($AZ168:BA168)&gt;S167+AD168,S167+AD168-AP168,$C168-SUM($AZ168:BA168)))))</f>
        <v>#NAME?</v>
      </c>
      <c t="str" s="89" r="BC168">
        <f>IF(NOT(snowball),0,IF(T167&lt;=0,0,IF($C168&lt;=SUM($AZ168:BB168),0,IF(AQ168+$C168-SUM($AZ168:BB168)&gt;T167+AE168,T167+AE168-AQ168,$C168-SUM($AZ168:BB168)))))</f>
        <v>#NAME?</v>
      </c>
      <c t="str" s="89" r="BD168">
        <f>IF(NOT(snowball),0,IF(U167&lt;=0,0,IF($C168&lt;=SUM($AZ168:BC168),0,IF(AR168+$C168-SUM($AZ168:BC168)&gt;U167+AF168,U167+AF168-AR168,$C168-SUM($AZ168:BC168)))))</f>
        <v>#NAME?</v>
      </c>
      <c t="str" s="89" r="BE168">
        <f>IF(NOT(snowball),0,IF(V167&lt;=0,0,IF($C168&lt;=SUM($AZ168:BD168),0,IF(AS168+$C168-SUM($AZ168:BD168)&gt;V167+AG168,V167+AG168-AS168,$C168-SUM($AZ168:BD168)))))</f>
        <v>#NAME?</v>
      </c>
      <c t="str" s="89" r="BF168">
        <f>IF(NOT(snowball),0,IF(W167&lt;=0,0,IF($C168&lt;=SUM($AZ168:BE168),0,IF(AT168+$C168-SUM($AZ168:BE168)&gt;W167+AH168,W167+AH168-AT168,$C168-SUM($AZ168:BE168)))))</f>
        <v>#NAME?</v>
      </c>
      <c t="str" s="89" r="BG168">
        <f>IF(NOT(snowball),0,IF(X167&lt;=0,0,IF($C168&lt;=SUM($AZ168:BF168),0,IF(AU168+$C168-SUM($AZ168:BF168)&gt;X167+AI168,X167+AI168-AU168,$C168-SUM($AZ168:BF168)))))</f>
        <v>#NAME?</v>
      </c>
      <c t="str" s="89" r="BH168">
        <f>IF(NOT(snowball),0,IF(Y167&lt;=0,0,IF($C168&lt;=SUM($AZ168:BG168),0,IF(AV168+$C168-SUM($AZ168:BG168)&gt;Y167+AJ168,Y167+AJ168-AV168,$C168-SUM($AZ168:BG168)))))</f>
        <v>#NAME?</v>
      </c>
      <c t="str" s="89" r="BI168">
        <f>IF(NOT(snowball),0,IF(Z167&lt;=0,0,IF($C168&lt;=SUM($AZ168:BH168),0,IF(AW168+$C168-SUM($AZ168:BH168)&gt;Z167+AK168,Z167+AK168-AW168,$C168-SUM($AZ168:BH168)))))</f>
        <v>#NAME?</v>
      </c>
    </row>
    <row customHeight="1" r="169" ht="10.5">
      <c t="str" s="85" r="A169">
        <f>IF(SUM(Q168:Z168)&lt;=0,"",A168+1)</f>
        <v>#NAME?</v>
      </c>
      <c t="str" s="86" r="B169">
        <f>IF(A169="",NA(),DATE(YEAR(B168),MONTH(B168)+1,1))</f>
        <v>#NAME?</v>
      </c>
      <c t="str" s="87" r="C169">
        <f>IF(A169="","",IF(snowball,IF(($E$5-AX169)&lt;0,0,$E$5-AX169),"n/a")+D169)</f>
        <v>#NAME?</v>
      </c>
      <c s="88" r="D169"/>
      <c t="str" s="89" r="E169">
        <f>AN169+AZ169</f>
        <v>#NAME?</v>
      </c>
      <c t="str" s="89" r="F169">
        <f>AO169+BA169</f>
        <v>#NAME?</v>
      </c>
      <c t="str" s="89" r="G169">
        <f>AP169+BB169</f>
        <v>#NAME?</v>
      </c>
      <c t="str" s="89" r="H169">
        <f>AQ169+BC169</f>
        <v>#NAME?</v>
      </c>
      <c t="str" s="89" r="I169">
        <f>AR169+BD169</f>
        <v>#NAME?</v>
      </c>
      <c t="str" s="89" r="J169">
        <f>AS169+BE169</f>
        <v>#NAME?</v>
      </c>
      <c t="str" s="89" r="K169">
        <f>AT169+BF169</f>
        <v>#NAME?</v>
      </c>
      <c t="str" s="89" r="L169">
        <f>AU169+BG169</f>
        <v>#NAME?</v>
      </c>
      <c t="str" s="89" r="M169">
        <f>AV169+BH169</f>
        <v>#NAME?</v>
      </c>
      <c t="str" s="89" r="N169">
        <f>AW169+BI169</f>
        <v>#NAME?</v>
      </c>
      <c s="90" r="O169"/>
      <c t="str" s="89" r="P169">
        <f>SUM(Q169:Z169)</f>
        <v>#NAME?</v>
      </c>
      <c t="str" s="89" r="Q169">
        <f>IF(E$8=0,0,ROUND(Q168-(E169-AB169),2))</f>
        <v>#NAME?</v>
      </c>
      <c t="str" s="89" r="R169">
        <f>IF(F$8=0,0,ROUND(R168-(F169-AC169),2))</f>
        <v>#NAME?</v>
      </c>
      <c t="str" s="89" r="S169">
        <f>IF(G$8=0,0,ROUND(S168-(G169-AD169),2))</f>
        <v>#NAME?</v>
      </c>
      <c t="str" s="89" r="T169">
        <f>IF(H$8=0,0,ROUND(T168-(H169-AE169),2))</f>
        <v>#NAME?</v>
      </c>
      <c t="str" s="89" r="U169">
        <f>IF(I$8=0,0,ROUND(U168-(I169-AF169),2))</f>
        <v>#NAME?</v>
      </c>
      <c t="str" s="89" r="V169">
        <f>IF(J$8=0,0,ROUND(V168-(J169-AG169),2))</f>
        <v> -  </v>
      </c>
      <c t="str" s="89" r="W169">
        <f>IF(K$8=0,0,ROUND(W168-(K169-AH169),2))</f>
        <v> -  </v>
      </c>
      <c t="str" s="89" r="X169">
        <f>IF(L$8=0,0,ROUND(X168-(L169-AI169),2))</f>
        <v> -  </v>
      </c>
      <c t="str" s="89" r="Y169">
        <f>IF(M$8=0,0,ROUND(Y168-(M169-AJ169),2))</f>
        <v> -  </v>
      </c>
      <c t="str" s="89" r="Z169">
        <f>IF(N$8=0,0,ROUND(Z168-(N169-AK169),2))</f>
        <v> -  </v>
      </c>
      <c s="92" r="AA169"/>
      <c t="str" s="89" r="AB169">
        <f>ROUND(Q168*E$9/12,2)</f>
        <v>#NAME?</v>
      </c>
      <c t="str" s="89" r="AC169">
        <f>ROUND(R168*F$9/12,2)</f>
        <v>#NAME?</v>
      </c>
      <c t="str" s="89" r="AD169">
        <f>ROUND(S168*G$9/12,2)</f>
        <v>#NAME?</v>
      </c>
      <c t="str" s="89" r="AE169">
        <f>ROUND(T168*H$9/12,2)</f>
        <v>#NAME?</v>
      </c>
      <c t="str" s="89" r="AF169">
        <f>ROUND(U168*I$9/12,2)</f>
        <v>#NAME?</v>
      </c>
      <c t="str" s="89" r="AG169">
        <f>ROUND(V168*J$9/12,2)</f>
        <v> -  </v>
      </c>
      <c t="str" s="89" r="AH169">
        <f>ROUND(W168*K$9/12,2)</f>
        <v> -  </v>
      </c>
      <c t="str" s="89" r="AI169">
        <f>ROUND(X168*L$9/12,2)</f>
        <v> -  </v>
      </c>
      <c t="str" s="89" r="AJ169">
        <f>ROUND(Y168*M$9/12,2)</f>
        <v> -  </v>
      </c>
      <c t="str" s="89" r="AK169">
        <f>ROUND(Z168*N$9/12,2)</f>
        <v> -  </v>
      </c>
      <c t="str" s="89" r="AL169">
        <f>SUM(AB169:AK169)</f>
        <v>#NAME?</v>
      </c>
      <c s="93" r="AM169"/>
      <c t="str" s="89" r="AN169">
        <f>IF(Q168&gt;0,IF((Q168+AB169)&lt;E$10,Q168+AB169,E$10),0)</f>
        <v>#NAME?</v>
      </c>
      <c t="str" s="89" r="AO169">
        <f>IF(R168&gt;0,IF((R168+AC169)&lt;F$10,R168+AC169,F$10),0)</f>
        <v>#NAME?</v>
      </c>
      <c t="str" s="89" r="AP169">
        <f>IF(S168&gt;0,IF((S168+AD169)&lt;G$10,S168+AD169,G$10),0)</f>
        <v>#NAME?</v>
      </c>
      <c t="str" s="89" r="AQ169">
        <f>IF(T168&gt;0,IF((T168+AE169)&lt;H$10,T168+AE169,H$10),0)</f>
        <v>#NAME?</v>
      </c>
      <c t="str" s="89" r="AR169">
        <f>IF(U168&gt;0,IF((U168+AF169)&lt;I$10,U168+AF169,I$10),0)</f>
        <v>#NAME?</v>
      </c>
      <c t="str" s="89" r="AS169">
        <f>IF(V168&gt;0,IF((V168+AG169)&lt;J$10,V168+AG169,J$10),0)</f>
        <v> -  </v>
      </c>
      <c t="str" s="89" r="AT169">
        <f>IF(W168&gt;0,IF((W168+AH169)&lt;K$10,W168+AH169,K$10),0)</f>
        <v> -  </v>
      </c>
      <c t="str" s="89" r="AU169">
        <f>IF(X168&gt;0,IF((X168+AI169)&lt;L$10,X168+AI169,L$10),0)</f>
        <v> -  </v>
      </c>
      <c t="str" s="89" r="AV169">
        <f>IF(Y168&gt;0,IF((Y168+AJ169)&lt;M$10,Y168+AJ169,M$10),0)</f>
        <v> -  </v>
      </c>
      <c t="str" s="89" r="AW169">
        <f>IF(Z168&gt;0,IF((Z168+AK169)&lt;N$10,Z168+AK169,N$10),0)</f>
        <v> -  </v>
      </c>
      <c t="str" s="89" r="AX169">
        <f>SUM(AN169:AW169)</f>
        <v>#NAME?</v>
      </c>
      <c s="89" r="AY169"/>
      <c t="str" s="91" r="AZ169">
        <f>IF(NOT(snowball),0,IF(Q168&lt;=0,0,IF(AN169+$C169&gt;Q168+AB169,Q168+AB169-AN169,$C169)))</f>
        <v>#NAME?</v>
      </c>
      <c t="str" s="89" r="BA169">
        <f>IF(NOT(snowball),0,IF(R168&lt;=0,0,IF($C169&lt;=SUM($AZ169:AZ169),0,IF(AO169+$C169-SUM($AZ169:AZ169)&gt;R168+AC169,R168+AC169-AO169,$C169-SUM($AZ169:AZ169)))))</f>
        <v>#NAME?</v>
      </c>
      <c t="str" s="89" r="BB169">
        <f>IF(NOT(snowball),0,IF(S168&lt;=0,0,IF($C169&lt;=SUM($AZ169:BA169),0,IF(AP169+$C169-SUM($AZ169:BA169)&gt;S168+AD169,S168+AD169-AP169,$C169-SUM($AZ169:BA169)))))</f>
        <v>#NAME?</v>
      </c>
      <c t="str" s="89" r="BC169">
        <f>IF(NOT(snowball),0,IF(T168&lt;=0,0,IF($C169&lt;=SUM($AZ169:BB169),0,IF(AQ169+$C169-SUM($AZ169:BB169)&gt;T168+AE169,T168+AE169-AQ169,$C169-SUM($AZ169:BB169)))))</f>
        <v>#NAME?</v>
      </c>
      <c t="str" s="89" r="BD169">
        <f>IF(NOT(snowball),0,IF(U168&lt;=0,0,IF($C169&lt;=SUM($AZ169:BC169),0,IF(AR169+$C169-SUM($AZ169:BC169)&gt;U168+AF169,U168+AF169-AR169,$C169-SUM($AZ169:BC169)))))</f>
        <v>#NAME?</v>
      </c>
      <c t="str" s="89" r="BE169">
        <f>IF(NOT(snowball),0,IF(V168&lt;=0,0,IF($C169&lt;=SUM($AZ169:BD169),0,IF(AS169+$C169-SUM($AZ169:BD169)&gt;V168+AG169,V168+AG169-AS169,$C169-SUM($AZ169:BD169)))))</f>
        <v>#NAME?</v>
      </c>
      <c t="str" s="89" r="BF169">
        <f>IF(NOT(snowball),0,IF(W168&lt;=0,0,IF($C169&lt;=SUM($AZ169:BE169),0,IF(AT169+$C169-SUM($AZ169:BE169)&gt;W168+AH169,W168+AH169-AT169,$C169-SUM($AZ169:BE169)))))</f>
        <v>#NAME?</v>
      </c>
      <c t="str" s="89" r="BG169">
        <f>IF(NOT(snowball),0,IF(X168&lt;=0,0,IF($C169&lt;=SUM($AZ169:BF169),0,IF(AU169+$C169-SUM($AZ169:BF169)&gt;X168+AI169,X168+AI169-AU169,$C169-SUM($AZ169:BF169)))))</f>
        <v>#NAME?</v>
      </c>
      <c t="str" s="89" r="BH169">
        <f>IF(NOT(snowball),0,IF(Y168&lt;=0,0,IF($C169&lt;=SUM($AZ169:BG169),0,IF(AV169+$C169-SUM($AZ169:BG169)&gt;Y168+AJ169,Y168+AJ169-AV169,$C169-SUM($AZ169:BG169)))))</f>
        <v>#NAME?</v>
      </c>
      <c t="str" s="89" r="BI169">
        <f>IF(NOT(snowball),0,IF(Z168&lt;=0,0,IF($C169&lt;=SUM($AZ169:BH169),0,IF(AW169+$C169-SUM($AZ169:BH169)&gt;Z168+AK169,Z168+AK169-AW169,$C169-SUM($AZ169:BH169)))))</f>
        <v>#NAME?</v>
      </c>
    </row>
    <row customHeight="1" r="170" ht="10.5">
      <c t="str" s="85" r="A170">
        <f>IF(SUM(Q169:Z169)&lt;=0,"",A169+1)</f>
        <v>#NAME?</v>
      </c>
      <c t="str" s="86" r="B170">
        <f>IF(A170="",NA(),DATE(YEAR(B169),MONTH(B169)+1,1))</f>
        <v>#NAME?</v>
      </c>
      <c t="str" s="87" r="C170">
        <f>IF(A170="","",IF(snowball,IF(($E$5-AX170)&lt;0,0,$E$5-AX170),"n/a")+D170)</f>
        <v>#NAME?</v>
      </c>
      <c s="88" r="D170"/>
      <c t="str" s="89" r="E170">
        <f>AN170+AZ170</f>
        <v>#NAME?</v>
      </c>
      <c t="str" s="89" r="F170">
        <f>AO170+BA170</f>
        <v>#NAME?</v>
      </c>
      <c t="str" s="89" r="G170">
        <f>AP170+BB170</f>
        <v>#NAME?</v>
      </c>
      <c t="str" s="89" r="H170">
        <f>AQ170+BC170</f>
        <v>#NAME?</v>
      </c>
      <c t="str" s="89" r="I170">
        <f>AR170+BD170</f>
        <v>#NAME?</v>
      </c>
      <c t="str" s="89" r="J170">
        <f>AS170+BE170</f>
        <v>#NAME?</v>
      </c>
      <c t="str" s="89" r="K170">
        <f>AT170+BF170</f>
        <v>#NAME?</v>
      </c>
      <c t="str" s="89" r="L170">
        <f>AU170+BG170</f>
        <v>#NAME?</v>
      </c>
      <c t="str" s="89" r="M170">
        <f>AV170+BH170</f>
        <v>#NAME?</v>
      </c>
      <c t="str" s="89" r="N170">
        <f>AW170+BI170</f>
        <v>#NAME?</v>
      </c>
      <c s="90" r="O170"/>
      <c t="str" s="89" r="P170">
        <f>SUM(Q170:Z170)</f>
        <v>#NAME?</v>
      </c>
      <c t="str" s="89" r="Q170">
        <f>IF(E$8=0,0,ROUND(Q169-(E170-AB170),2))</f>
        <v>#NAME?</v>
      </c>
      <c t="str" s="89" r="R170">
        <f>IF(F$8=0,0,ROUND(R169-(F170-AC170),2))</f>
        <v>#NAME?</v>
      </c>
      <c t="str" s="89" r="S170">
        <f>IF(G$8=0,0,ROUND(S169-(G170-AD170),2))</f>
        <v>#NAME?</v>
      </c>
      <c t="str" s="89" r="T170">
        <f>IF(H$8=0,0,ROUND(T169-(H170-AE170),2))</f>
        <v>#NAME?</v>
      </c>
      <c t="str" s="89" r="U170">
        <f>IF(I$8=0,0,ROUND(U169-(I170-AF170),2))</f>
        <v>#NAME?</v>
      </c>
      <c t="str" s="89" r="V170">
        <f>IF(J$8=0,0,ROUND(V169-(J170-AG170),2))</f>
        <v> -  </v>
      </c>
      <c t="str" s="89" r="W170">
        <f>IF(K$8=0,0,ROUND(W169-(K170-AH170),2))</f>
        <v> -  </v>
      </c>
      <c t="str" s="89" r="X170">
        <f>IF(L$8=0,0,ROUND(X169-(L170-AI170),2))</f>
        <v> -  </v>
      </c>
      <c t="str" s="89" r="Y170">
        <f>IF(M$8=0,0,ROUND(Y169-(M170-AJ170),2))</f>
        <v> -  </v>
      </c>
      <c t="str" s="89" r="Z170">
        <f>IF(N$8=0,0,ROUND(Z169-(N170-AK170),2))</f>
        <v> -  </v>
      </c>
      <c s="92" r="AA170"/>
      <c t="str" s="89" r="AB170">
        <f>ROUND(Q169*E$9/12,2)</f>
        <v>#NAME?</v>
      </c>
      <c t="str" s="89" r="AC170">
        <f>ROUND(R169*F$9/12,2)</f>
        <v>#NAME?</v>
      </c>
      <c t="str" s="89" r="AD170">
        <f>ROUND(S169*G$9/12,2)</f>
        <v>#NAME?</v>
      </c>
      <c t="str" s="89" r="AE170">
        <f>ROUND(T169*H$9/12,2)</f>
        <v>#NAME?</v>
      </c>
      <c t="str" s="89" r="AF170">
        <f>ROUND(U169*I$9/12,2)</f>
        <v>#NAME?</v>
      </c>
      <c t="str" s="89" r="AG170">
        <f>ROUND(V169*J$9/12,2)</f>
        <v> -  </v>
      </c>
      <c t="str" s="89" r="AH170">
        <f>ROUND(W169*K$9/12,2)</f>
        <v> -  </v>
      </c>
      <c t="str" s="89" r="AI170">
        <f>ROUND(X169*L$9/12,2)</f>
        <v> -  </v>
      </c>
      <c t="str" s="89" r="AJ170">
        <f>ROUND(Y169*M$9/12,2)</f>
        <v> -  </v>
      </c>
      <c t="str" s="89" r="AK170">
        <f>ROUND(Z169*N$9/12,2)</f>
        <v> -  </v>
      </c>
      <c t="str" s="89" r="AL170">
        <f>SUM(AB170:AK170)</f>
        <v>#NAME?</v>
      </c>
      <c s="93" r="AM170"/>
      <c t="str" s="89" r="AN170">
        <f>IF(Q169&gt;0,IF((Q169+AB170)&lt;E$10,Q169+AB170,E$10),0)</f>
        <v>#NAME?</v>
      </c>
      <c t="str" s="89" r="AO170">
        <f>IF(R169&gt;0,IF((R169+AC170)&lt;F$10,R169+AC170,F$10),0)</f>
        <v>#NAME?</v>
      </c>
      <c t="str" s="89" r="AP170">
        <f>IF(S169&gt;0,IF((S169+AD170)&lt;G$10,S169+AD170,G$10),0)</f>
        <v>#NAME?</v>
      </c>
      <c t="str" s="89" r="AQ170">
        <f>IF(T169&gt;0,IF((T169+AE170)&lt;H$10,T169+AE170,H$10),0)</f>
        <v>#NAME?</v>
      </c>
      <c t="str" s="89" r="AR170">
        <f>IF(U169&gt;0,IF((U169+AF170)&lt;I$10,U169+AF170,I$10),0)</f>
        <v>#NAME?</v>
      </c>
      <c t="str" s="89" r="AS170">
        <f>IF(V169&gt;0,IF((V169+AG170)&lt;J$10,V169+AG170,J$10),0)</f>
        <v> -  </v>
      </c>
      <c t="str" s="89" r="AT170">
        <f>IF(W169&gt;0,IF((W169+AH170)&lt;K$10,W169+AH170,K$10),0)</f>
        <v> -  </v>
      </c>
      <c t="str" s="89" r="AU170">
        <f>IF(X169&gt;0,IF((X169+AI170)&lt;L$10,X169+AI170,L$10),0)</f>
        <v> -  </v>
      </c>
      <c t="str" s="89" r="AV170">
        <f>IF(Y169&gt;0,IF((Y169+AJ170)&lt;M$10,Y169+AJ170,M$10),0)</f>
        <v> -  </v>
      </c>
      <c t="str" s="89" r="AW170">
        <f>IF(Z169&gt;0,IF((Z169+AK170)&lt;N$10,Z169+AK170,N$10),0)</f>
        <v> -  </v>
      </c>
      <c t="str" s="89" r="AX170">
        <f>SUM(AN170:AW170)</f>
        <v>#NAME?</v>
      </c>
      <c s="89" r="AY170"/>
      <c t="str" s="91" r="AZ170">
        <f>IF(NOT(snowball),0,IF(Q169&lt;=0,0,IF(AN170+$C170&gt;Q169+AB170,Q169+AB170-AN170,$C170)))</f>
        <v>#NAME?</v>
      </c>
      <c t="str" s="89" r="BA170">
        <f>IF(NOT(snowball),0,IF(R169&lt;=0,0,IF($C170&lt;=SUM($AZ170:AZ170),0,IF(AO170+$C170-SUM($AZ170:AZ170)&gt;R169+AC170,R169+AC170-AO170,$C170-SUM($AZ170:AZ170)))))</f>
        <v>#NAME?</v>
      </c>
      <c t="str" s="89" r="BB170">
        <f>IF(NOT(snowball),0,IF(S169&lt;=0,0,IF($C170&lt;=SUM($AZ170:BA170),0,IF(AP170+$C170-SUM($AZ170:BA170)&gt;S169+AD170,S169+AD170-AP170,$C170-SUM($AZ170:BA170)))))</f>
        <v>#NAME?</v>
      </c>
      <c t="str" s="89" r="BC170">
        <f>IF(NOT(snowball),0,IF(T169&lt;=0,0,IF($C170&lt;=SUM($AZ170:BB170),0,IF(AQ170+$C170-SUM($AZ170:BB170)&gt;T169+AE170,T169+AE170-AQ170,$C170-SUM($AZ170:BB170)))))</f>
        <v>#NAME?</v>
      </c>
      <c t="str" s="89" r="BD170">
        <f>IF(NOT(snowball),0,IF(U169&lt;=0,0,IF($C170&lt;=SUM($AZ170:BC170),0,IF(AR170+$C170-SUM($AZ170:BC170)&gt;U169+AF170,U169+AF170-AR170,$C170-SUM($AZ170:BC170)))))</f>
        <v>#NAME?</v>
      </c>
      <c t="str" s="89" r="BE170">
        <f>IF(NOT(snowball),0,IF(V169&lt;=0,0,IF($C170&lt;=SUM($AZ170:BD170),0,IF(AS170+$C170-SUM($AZ170:BD170)&gt;V169+AG170,V169+AG170-AS170,$C170-SUM($AZ170:BD170)))))</f>
        <v>#NAME?</v>
      </c>
      <c t="str" s="89" r="BF170">
        <f>IF(NOT(snowball),0,IF(W169&lt;=0,0,IF($C170&lt;=SUM($AZ170:BE170),0,IF(AT170+$C170-SUM($AZ170:BE170)&gt;W169+AH170,W169+AH170-AT170,$C170-SUM($AZ170:BE170)))))</f>
        <v>#NAME?</v>
      </c>
      <c t="str" s="89" r="BG170">
        <f>IF(NOT(snowball),0,IF(X169&lt;=0,0,IF($C170&lt;=SUM($AZ170:BF170),0,IF(AU170+$C170-SUM($AZ170:BF170)&gt;X169+AI170,X169+AI170-AU170,$C170-SUM($AZ170:BF170)))))</f>
        <v>#NAME?</v>
      </c>
      <c t="str" s="89" r="BH170">
        <f>IF(NOT(snowball),0,IF(Y169&lt;=0,0,IF($C170&lt;=SUM($AZ170:BG170),0,IF(AV170+$C170-SUM($AZ170:BG170)&gt;Y169+AJ170,Y169+AJ170-AV170,$C170-SUM($AZ170:BG170)))))</f>
        <v>#NAME?</v>
      </c>
      <c t="str" s="89" r="BI170">
        <f>IF(NOT(snowball),0,IF(Z169&lt;=0,0,IF($C170&lt;=SUM($AZ170:BH170),0,IF(AW170+$C170-SUM($AZ170:BH170)&gt;Z169+AK170,Z169+AK170-AW170,$C170-SUM($AZ170:BH170)))))</f>
        <v>#NAME?</v>
      </c>
    </row>
    <row customHeight="1" r="171" ht="10.5">
      <c t="str" s="85" r="A171">
        <f>IF(SUM(Q170:Z170)&lt;=0,"",A170+1)</f>
        <v>#NAME?</v>
      </c>
      <c t="str" s="86" r="B171">
        <f>IF(A171="",NA(),DATE(YEAR(B170),MONTH(B170)+1,1))</f>
        <v>#NAME?</v>
      </c>
      <c t="str" s="87" r="C171">
        <f>IF(A171="","",IF(snowball,IF(($E$5-AX171)&lt;0,0,$E$5-AX171),"n/a")+D171)</f>
        <v>#NAME?</v>
      </c>
      <c s="88" r="D171"/>
      <c t="str" s="89" r="E171">
        <f>AN171+AZ171</f>
        <v>#NAME?</v>
      </c>
      <c t="str" s="89" r="F171">
        <f>AO171+BA171</f>
        <v>#NAME?</v>
      </c>
      <c t="str" s="89" r="G171">
        <f>AP171+BB171</f>
        <v>#NAME?</v>
      </c>
      <c t="str" s="89" r="H171">
        <f>AQ171+BC171</f>
        <v>#NAME?</v>
      </c>
      <c t="str" s="89" r="I171">
        <f>AR171+BD171</f>
        <v>#NAME?</v>
      </c>
      <c t="str" s="89" r="J171">
        <f>AS171+BE171</f>
        <v>#NAME?</v>
      </c>
      <c t="str" s="89" r="K171">
        <f>AT171+BF171</f>
        <v>#NAME?</v>
      </c>
      <c t="str" s="89" r="L171">
        <f>AU171+BG171</f>
        <v>#NAME?</v>
      </c>
      <c t="str" s="89" r="M171">
        <f>AV171+BH171</f>
        <v>#NAME?</v>
      </c>
      <c t="str" s="89" r="N171">
        <f>AW171+BI171</f>
        <v>#NAME?</v>
      </c>
      <c s="90" r="O171"/>
      <c t="str" s="89" r="P171">
        <f>SUM(Q171:Z171)</f>
        <v>#NAME?</v>
      </c>
      <c t="str" s="89" r="Q171">
        <f>IF(E$8=0,0,ROUND(Q170-(E171-AB171),2))</f>
        <v>#NAME?</v>
      </c>
      <c t="str" s="89" r="R171">
        <f>IF(F$8=0,0,ROUND(R170-(F171-AC171),2))</f>
        <v>#NAME?</v>
      </c>
      <c t="str" s="89" r="S171">
        <f>IF(G$8=0,0,ROUND(S170-(G171-AD171),2))</f>
        <v>#NAME?</v>
      </c>
      <c t="str" s="89" r="T171">
        <f>IF(H$8=0,0,ROUND(T170-(H171-AE171),2))</f>
        <v>#NAME?</v>
      </c>
      <c t="str" s="89" r="U171">
        <f>IF(I$8=0,0,ROUND(U170-(I171-AF171),2))</f>
        <v>#NAME?</v>
      </c>
      <c t="str" s="89" r="V171">
        <f>IF(J$8=0,0,ROUND(V170-(J171-AG171),2))</f>
        <v> -  </v>
      </c>
      <c t="str" s="89" r="W171">
        <f>IF(K$8=0,0,ROUND(W170-(K171-AH171),2))</f>
        <v> -  </v>
      </c>
      <c t="str" s="89" r="X171">
        <f>IF(L$8=0,0,ROUND(X170-(L171-AI171),2))</f>
        <v> -  </v>
      </c>
      <c t="str" s="89" r="Y171">
        <f>IF(M$8=0,0,ROUND(Y170-(M171-AJ171),2))</f>
        <v> -  </v>
      </c>
      <c t="str" s="89" r="Z171">
        <f>IF(N$8=0,0,ROUND(Z170-(N171-AK171),2))</f>
        <v> -  </v>
      </c>
      <c s="92" r="AA171"/>
      <c t="str" s="89" r="AB171">
        <f>ROUND(Q170*E$9/12,2)</f>
        <v>#NAME?</v>
      </c>
      <c t="str" s="89" r="AC171">
        <f>ROUND(R170*F$9/12,2)</f>
        <v>#NAME?</v>
      </c>
      <c t="str" s="89" r="AD171">
        <f>ROUND(S170*G$9/12,2)</f>
        <v>#NAME?</v>
      </c>
      <c t="str" s="89" r="AE171">
        <f>ROUND(T170*H$9/12,2)</f>
        <v>#NAME?</v>
      </c>
      <c t="str" s="89" r="AF171">
        <f>ROUND(U170*I$9/12,2)</f>
        <v>#NAME?</v>
      </c>
      <c t="str" s="89" r="AG171">
        <f>ROUND(V170*J$9/12,2)</f>
        <v> -  </v>
      </c>
      <c t="str" s="89" r="AH171">
        <f>ROUND(W170*K$9/12,2)</f>
        <v> -  </v>
      </c>
      <c t="str" s="89" r="AI171">
        <f>ROUND(X170*L$9/12,2)</f>
        <v> -  </v>
      </c>
      <c t="str" s="89" r="AJ171">
        <f>ROUND(Y170*M$9/12,2)</f>
        <v> -  </v>
      </c>
      <c t="str" s="89" r="AK171">
        <f>ROUND(Z170*N$9/12,2)</f>
        <v> -  </v>
      </c>
      <c t="str" s="89" r="AL171">
        <f>SUM(AB171:AK171)</f>
        <v>#NAME?</v>
      </c>
      <c s="93" r="AM171"/>
      <c t="str" s="89" r="AN171">
        <f>IF(Q170&gt;0,IF((Q170+AB171)&lt;E$10,Q170+AB171,E$10),0)</f>
        <v>#NAME?</v>
      </c>
      <c t="str" s="89" r="AO171">
        <f>IF(R170&gt;0,IF((R170+AC171)&lt;F$10,R170+AC171,F$10),0)</f>
        <v>#NAME?</v>
      </c>
      <c t="str" s="89" r="AP171">
        <f>IF(S170&gt;0,IF((S170+AD171)&lt;G$10,S170+AD171,G$10),0)</f>
        <v>#NAME?</v>
      </c>
      <c t="str" s="89" r="AQ171">
        <f>IF(T170&gt;0,IF((T170+AE171)&lt;H$10,T170+AE171,H$10),0)</f>
        <v>#NAME?</v>
      </c>
      <c t="str" s="89" r="AR171">
        <f>IF(U170&gt;0,IF((U170+AF171)&lt;I$10,U170+AF171,I$10),0)</f>
        <v>#NAME?</v>
      </c>
      <c t="str" s="89" r="AS171">
        <f>IF(V170&gt;0,IF((V170+AG171)&lt;J$10,V170+AG171,J$10),0)</f>
        <v> -  </v>
      </c>
      <c t="str" s="89" r="AT171">
        <f>IF(W170&gt;0,IF((W170+AH171)&lt;K$10,W170+AH171,K$10),0)</f>
        <v> -  </v>
      </c>
      <c t="str" s="89" r="AU171">
        <f>IF(X170&gt;0,IF((X170+AI171)&lt;L$10,X170+AI171,L$10),0)</f>
        <v> -  </v>
      </c>
      <c t="str" s="89" r="AV171">
        <f>IF(Y170&gt;0,IF((Y170+AJ171)&lt;M$10,Y170+AJ171,M$10),0)</f>
        <v> -  </v>
      </c>
      <c t="str" s="89" r="AW171">
        <f>IF(Z170&gt;0,IF((Z170+AK171)&lt;N$10,Z170+AK171,N$10),0)</f>
        <v> -  </v>
      </c>
      <c t="str" s="89" r="AX171">
        <f>SUM(AN171:AW171)</f>
        <v>#NAME?</v>
      </c>
      <c s="89" r="AY171"/>
      <c t="str" s="91" r="AZ171">
        <f>IF(NOT(snowball),0,IF(Q170&lt;=0,0,IF(AN171+$C171&gt;Q170+AB171,Q170+AB171-AN171,$C171)))</f>
        <v>#NAME?</v>
      </c>
      <c t="str" s="89" r="BA171">
        <f>IF(NOT(snowball),0,IF(R170&lt;=0,0,IF($C171&lt;=SUM($AZ171:AZ171),0,IF(AO171+$C171-SUM($AZ171:AZ171)&gt;R170+AC171,R170+AC171-AO171,$C171-SUM($AZ171:AZ171)))))</f>
        <v>#NAME?</v>
      </c>
      <c t="str" s="89" r="BB171">
        <f>IF(NOT(snowball),0,IF(S170&lt;=0,0,IF($C171&lt;=SUM($AZ171:BA171),0,IF(AP171+$C171-SUM($AZ171:BA171)&gt;S170+AD171,S170+AD171-AP171,$C171-SUM($AZ171:BA171)))))</f>
        <v>#NAME?</v>
      </c>
      <c t="str" s="89" r="BC171">
        <f>IF(NOT(snowball),0,IF(T170&lt;=0,0,IF($C171&lt;=SUM($AZ171:BB171),0,IF(AQ171+$C171-SUM($AZ171:BB171)&gt;T170+AE171,T170+AE171-AQ171,$C171-SUM($AZ171:BB171)))))</f>
        <v>#NAME?</v>
      </c>
      <c t="str" s="89" r="BD171">
        <f>IF(NOT(snowball),0,IF(U170&lt;=0,0,IF($C171&lt;=SUM($AZ171:BC171),0,IF(AR171+$C171-SUM($AZ171:BC171)&gt;U170+AF171,U170+AF171-AR171,$C171-SUM($AZ171:BC171)))))</f>
        <v>#NAME?</v>
      </c>
      <c t="str" s="89" r="BE171">
        <f>IF(NOT(snowball),0,IF(V170&lt;=0,0,IF($C171&lt;=SUM($AZ171:BD171),0,IF(AS171+$C171-SUM($AZ171:BD171)&gt;V170+AG171,V170+AG171-AS171,$C171-SUM($AZ171:BD171)))))</f>
        <v>#NAME?</v>
      </c>
      <c t="str" s="89" r="BF171">
        <f>IF(NOT(snowball),0,IF(W170&lt;=0,0,IF($C171&lt;=SUM($AZ171:BE171),0,IF(AT171+$C171-SUM($AZ171:BE171)&gt;W170+AH171,W170+AH171-AT171,$C171-SUM($AZ171:BE171)))))</f>
        <v>#NAME?</v>
      </c>
      <c t="str" s="89" r="BG171">
        <f>IF(NOT(snowball),0,IF(X170&lt;=0,0,IF($C171&lt;=SUM($AZ171:BF171),0,IF(AU171+$C171-SUM($AZ171:BF171)&gt;X170+AI171,X170+AI171-AU171,$C171-SUM($AZ171:BF171)))))</f>
        <v>#NAME?</v>
      </c>
      <c t="str" s="89" r="BH171">
        <f>IF(NOT(snowball),0,IF(Y170&lt;=0,0,IF($C171&lt;=SUM($AZ171:BG171),0,IF(AV171+$C171-SUM($AZ171:BG171)&gt;Y170+AJ171,Y170+AJ171-AV171,$C171-SUM($AZ171:BG171)))))</f>
        <v>#NAME?</v>
      </c>
      <c t="str" s="89" r="BI171">
        <f>IF(NOT(snowball),0,IF(Z170&lt;=0,0,IF($C171&lt;=SUM($AZ171:BH171),0,IF(AW171+$C171-SUM($AZ171:BH171)&gt;Z170+AK171,Z170+AK171-AW171,$C171-SUM($AZ171:BH171)))))</f>
        <v>#NAME?</v>
      </c>
    </row>
    <row customHeight="1" r="172" ht="10.5">
      <c t="str" s="85" r="A172">
        <f>IF(SUM(Q171:Z171)&lt;=0,"",A171+1)</f>
        <v>#NAME?</v>
      </c>
      <c t="str" s="86" r="B172">
        <f>IF(A172="",NA(),DATE(YEAR(B171),MONTH(B171)+1,1))</f>
        <v>#NAME?</v>
      </c>
      <c t="str" s="87" r="C172">
        <f>IF(A172="","",IF(snowball,IF(($E$5-AX172)&lt;0,0,$E$5-AX172),"n/a")+D172)</f>
        <v>#NAME?</v>
      </c>
      <c s="88" r="D172"/>
      <c t="str" s="89" r="E172">
        <f>AN172+AZ172</f>
        <v>#NAME?</v>
      </c>
      <c t="str" s="89" r="F172">
        <f>AO172+BA172</f>
        <v>#NAME?</v>
      </c>
      <c t="str" s="89" r="G172">
        <f>AP172+BB172</f>
        <v>#NAME?</v>
      </c>
      <c t="str" s="89" r="H172">
        <f>AQ172+BC172</f>
        <v>#NAME?</v>
      </c>
      <c t="str" s="89" r="I172">
        <f>AR172+BD172</f>
        <v>#NAME?</v>
      </c>
      <c t="str" s="89" r="J172">
        <f>AS172+BE172</f>
        <v>#NAME?</v>
      </c>
      <c t="str" s="89" r="K172">
        <f>AT172+BF172</f>
        <v>#NAME?</v>
      </c>
      <c t="str" s="89" r="L172">
        <f>AU172+BG172</f>
        <v>#NAME?</v>
      </c>
      <c t="str" s="89" r="M172">
        <f>AV172+BH172</f>
        <v>#NAME?</v>
      </c>
      <c t="str" s="89" r="N172">
        <f>AW172+BI172</f>
        <v>#NAME?</v>
      </c>
      <c s="90" r="O172"/>
      <c t="str" s="89" r="P172">
        <f>SUM(Q172:Z172)</f>
        <v>#NAME?</v>
      </c>
      <c t="str" s="89" r="Q172">
        <f>IF(E$8=0,0,ROUND(Q171-(E172-AB172),2))</f>
        <v>#NAME?</v>
      </c>
      <c t="str" s="89" r="R172">
        <f>IF(F$8=0,0,ROUND(R171-(F172-AC172),2))</f>
        <v>#NAME?</v>
      </c>
      <c t="str" s="89" r="S172">
        <f>IF(G$8=0,0,ROUND(S171-(G172-AD172),2))</f>
        <v>#NAME?</v>
      </c>
      <c t="str" s="89" r="T172">
        <f>IF(H$8=0,0,ROUND(T171-(H172-AE172),2))</f>
        <v>#NAME?</v>
      </c>
      <c t="str" s="89" r="U172">
        <f>IF(I$8=0,0,ROUND(U171-(I172-AF172),2))</f>
        <v>#NAME?</v>
      </c>
      <c t="str" s="89" r="V172">
        <f>IF(J$8=0,0,ROUND(V171-(J172-AG172),2))</f>
        <v> -  </v>
      </c>
      <c t="str" s="89" r="W172">
        <f>IF(K$8=0,0,ROUND(W171-(K172-AH172),2))</f>
        <v> -  </v>
      </c>
      <c t="str" s="89" r="X172">
        <f>IF(L$8=0,0,ROUND(X171-(L172-AI172),2))</f>
        <v> -  </v>
      </c>
      <c t="str" s="89" r="Y172">
        <f>IF(M$8=0,0,ROUND(Y171-(M172-AJ172),2))</f>
        <v> -  </v>
      </c>
      <c t="str" s="89" r="Z172">
        <f>IF(N$8=0,0,ROUND(Z171-(N172-AK172),2))</f>
        <v> -  </v>
      </c>
      <c s="92" r="AA172"/>
      <c t="str" s="89" r="AB172">
        <f>ROUND(Q171*E$9/12,2)</f>
        <v>#NAME?</v>
      </c>
      <c t="str" s="89" r="AC172">
        <f>ROUND(R171*F$9/12,2)</f>
        <v>#NAME?</v>
      </c>
      <c t="str" s="89" r="AD172">
        <f>ROUND(S171*G$9/12,2)</f>
        <v>#NAME?</v>
      </c>
      <c t="str" s="89" r="AE172">
        <f>ROUND(T171*H$9/12,2)</f>
        <v>#NAME?</v>
      </c>
      <c t="str" s="89" r="AF172">
        <f>ROUND(U171*I$9/12,2)</f>
        <v>#NAME?</v>
      </c>
      <c t="str" s="89" r="AG172">
        <f>ROUND(V171*J$9/12,2)</f>
        <v> -  </v>
      </c>
      <c t="str" s="89" r="AH172">
        <f>ROUND(W171*K$9/12,2)</f>
        <v> -  </v>
      </c>
      <c t="str" s="89" r="AI172">
        <f>ROUND(X171*L$9/12,2)</f>
        <v> -  </v>
      </c>
      <c t="str" s="89" r="AJ172">
        <f>ROUND(Y171*M$9/12,2)</f>
        <v> -  </v>
      </c>
      <c t="str" s="89" r="AK172">
        <f>ROUND(Z171*N$9/12,2)</f>
        <v> -  </v>
      </c>
      <c t="str" s="89" r="AL172">
        <f>SUM(AB172:AK172)</f>
        <v>#NAME?</v>
      </c>
      <c s="93" r="AM172"/>
      <c t="str" s="89" r="AN172">
        <f>IF(Q171&gt;0,IF((Q171+AB172)&lt;E$10,Q171+AB172,E$10),0)</f>
        <v>#NAME?</v>
      </c>
      <c t="str" s="89" r="AO172">
        <f>IF(R171&gt;0,IF((R171+AC172)&lt;F$10,R171+AC172,F$10),0)</f>
        <v>#NAME?</v>
      </c>
      <c t="str" s="89" r="AP172">
        <f>IF(S171&gt;0,IF((S171+AD172)&lt;G$10,S171+AD172,G$10),0)</f>
        <v>#NAME?</v>
      </c>
      <c t="str" s="89" r="AQ172">
        <f>IF(T171&gt;0,IF((T171+AE172)&lt;H$10,T171+AE172,H$10),0)</f>
        <v>#NAME?</v>
      </c>
      <c t="str" s="89" r="AR172">
        <f>IF(U171&gt;0,IF((U171+AF172)&lt;I$10,U171+AF172,I$10),0)</f>
        <v>#NAME?</v>
      </c>
      <c t="str" s="89" r="AS172">
        <f>IF(V171&gt;0,IF((V171+AG172)&lt;J$10,V171+AG172,J$10),0)</f>
        <v> -  </v>
      </c>
      <c t="str" s="89" r="AT172">
        <f>IF(W171&gt;0,IF((W171+AH172)&lt;K$10,W171+AH172,K$10),0)</f>
        <v> -  </v>
      </c>
      <c t="str" s="89" r="AU172">
        <f>IF(X171&gt;0,IF((X171+AI172)&lt;L$10,X171+AI172,L$10),0)</f>
        <v> -  </v>
      </c>
      <c t="str" s="89" r="AV172">
        <f>IF(Y171&gt;0,IF((Y171+AJ172)&lt;M$10,Y171+AJ172,M$10),0)</f>
        <v> -  </v>
      </c>
      <c t="str" s="89" r="AW172">
        <f>IF(Z171&gt;0,IF((Z171+AK172)&lt;N$10,Z171+AK172,N$10),0)</f>
        <v> -  </v>
      </c>
      <c t="str" s="89" r="AX172">
        <f>SUM(AN172:AW172)</f>
        <v>#NAME?</v>
      </c>
      <c s="89" r="AY172"/>
      <c t="str" s="91" r="AZ172">
        <f>IF(NOT(snowball),0,IF(Q171&lt;=0,0,IF(AN172+$C172&gt;Q171+AB172,Q171+AB172-AN172,$C172)))</f>
        <v>#NAME?</v>
      </c>
      <c t="str" s="89" r="BA172">
        <f>IF(NOT(snowball),0,IF(R171&lt;=0,0,IF($C172&lt;=SUM($AZ172:AZ172),0,IF(AO172+$C172-SUM($AZ172:AZ172)&gt;R171+AC172,R171+AC172-AO172,$C172-SUM($AZ172:AZ172)))))</f>
        <v>#NAME?</v>
      </c>
      <c t="str" s="89" r="BB172">
        <f>IF(NOT(snowball),0,IF(S171&lt;=0,0,IF($C172&lt;=SUM($AZ172:BA172),0,IF(AP172+$C172-SUM($AZ172:BA172)&gt;S171+AD172,S171+AD172-AP172,$C172-SUM($AZ172:BA172)))))</f>
        <v>#NAME?</v>
      </c>
      <c t="str" s="89" r="BC172">
        <f>IF(NOT(snowball),0,IF(T171&lt;=0,0,IF($C172&lt;=SUM($AZ172:BB172),0,IF(AQ172+$C172-SUM($AZ172:BB172)&gt;T171+AE172,T171+AE172-AQ172,$C172-SUM($AZ172:BB172)))))</f>
        <v>#NAME?</v>
      </c>
      <c t="str" s="89" r="BD172">
        <f>IF(NOT(snowball),0,IF(U171&lt;=0,0,IF($C172&lt;=SUM($AZ172:BC172),0,IF(AR172+$C172-SUM($AZ172:BC172)&gt;U171+AF172,U171+AF172-AR172,$C172-SUM($AZ172:BC172)))))</f>
        <v>#NAME?</v>
      </c>
      <c t="str" s="89" r="BE172">
        <f>IF(NOT(snowball),0,IF(V171&lt;=0,0,IF($C172&lt;=SUM($AZ172:BD172),0,IF(AS172+$C172-SUM($AZ172:BD172)&gt;V171+AG172,V171+AG172-AS172,$C172-SUM($AZ172:BD172)))))</f>
        <v>#NAME?</v>
      </c>
      <c t="str" s="89" r="BF172">
        <f>IF(NOT(snowball),0,IF(W171&lt;=0,0,IF($C172&lt;=SUM($AZ172:BE172),0,IF(AT172+$C172-SUM($AZ172:BE172)&gt;W171+AH172,W171+AH172-AT172,$C172-SUM($AZ172:BE172)))))</f>
        <v>#NAME?</v>
      </c>
      <c t="str" s="89" r="BG172">
        <f>IF(NOT(snowball),0,IF(X171&lt;=0,0,IF($C172&lt;=SUM($AZ172:BF172),0,IF(AU172+$C172-SUM($AZ172:BF172)&gt;X171+AI172,X171+AI172-AU172,$C172-SUM($AZ172:BF172)))))</f>
        <v>#NAME?</v>
      </c>
      <c t="str" s="89" r="BH172">
        <f>IF(NOT(snowball),0,IF(Y171&lt;=0,0,IF($C172&lt;=SUM($AZ172:BG172),0,IF(AV172+$C172-SUM($AZ172:BG172)&gt;Y171+AJ172,Y171+AJ172-AV172,$C172-SUM($AZ172:BG172)))))</f>
        <v>#NAME?</v>
      </c>
      <c t="str" s="89" r="BI172">
        <f>IF(NOT(snowball),0,IF(Z171&lt;=0,0,IF($C172&lt;=SUM($AZ172:BH172),0,IF(AW172+$C172-SUM($AZ172:BH172)&gt;Z171+AK172,Z171+AK172-AW172,$C172-SUM($AZ172:BH172)))))</f>
        <v>#NAME?</v>
      </c>
    </row>
    <row customHeight="1" r="173" ht="10.5">
      <c t="str" s="85" r="A173">
        <f>IF(SUM(Q172:Z172)&lt;=0,"",A172+1)</f>
        <v>#NAME?</v>
      </c>
      <c t="str" s="86" r="B173">
        <f>IF(A173="",NA(),DATE(YEAR(B172),MONTH(B172)+1,1))</f>
        <v>#NAME?</v>
      </c>
      <c t="str" s="87" r="C173">
        <f>IF(A173="","",IF(snowball,IF(($E$5-AX173)&lt;0,0,$E$5-AX173),"n/a")+D173)</f>
        <v>#NAME?</v>
      </c>
      <c s="88" r="D173"/>
      <c t="str" s="89" r="E173">
        <f>AN173+AZ173</f>
        <v>#NAME?</v>
      </c>
      <c t="str" s="89" r="F173">
        <f>AO173+BA173</f>
        <v>#NAME?</v>
      </c>
      <c t="str" s="89" r="G173">
        <f>AP173+BB173</f>
        <v>#NAME?</v>
      </c>
      <c t="str" s="89" r="H173">
        <f>AQ173+BC173</f>
        <v>#NAME?</v>
      </c>
      <c t="str" s="89" r="I173">
        <f>AR173+BD173</f>
        <v>#NAME?</v>
      </c>
      <c t="str" s="89" r="J173">
        <f>AS173+BE173</f>
        <v>#NAME?</v>
      </c>
      <c t="str" s="89" r="K173">
        <f>AT173+BF173</f>
        <v>#NAME?</v>
      </c>
      <c t="str" s="89" r="L173">
        <f>AU173+BG173</f>
        <v>#NAME?</v>
      </c>
      <c t="str" s="89" r="M173">
        <f>AV173+BH173</f>
        <v>#NAME?</v>
      </c>
      <c t="str" s="89" r="N173">
        <f>AW173+BI173</f>
        <v>#NAME?</v>
      </c>
      <c s="90" r="O173"/>
      <c t="str" s="89" r="P173">
        <f>SUM(Q173:Z173)</f>
        <v>#NAME?</v>
      </c>
      <c t="str" s="89" r="Q173">
        <f>IF(E$8=0,0,ROUND(Q172-(E173-AB173),2))</f>
        <v>#NAME?</v>
      </c>
      <c t="str" s="89" r="R173">
        <f>IF(F$8=0,0,ROUND(R172-(F173-AC173),2))</f>
        <v>#NAME?</v>
      </c>
      <c t="str" s="89" r="S173">
        <f>IF(G$8=0,0,ROUND(S172-(G173-AD173),2))</f>
        <v>#NAME?</v>
      </c>
      <c t="str" s="89" r="T173">
        <f>IF(H$8=0,0,ROUND(T172-(H173-AE173),2))</f>
        <v>#NAME?</v>
      </c>
      <c t="str" s="89" r="U173">
        <f>IF(I$8=0,0,ROUND(U172-(I173-AF173),2))</f>
        <v>#NAME?</v>
      </c>
      <c t="str" s="89" r="V173">
        <f>IF(J$8=0,0,ROUND(V172-(J173-AG173),2))</f>
        <v> -  </v>
      </c>
      <c t="str" s="89" r="W173">
        <f>IF(K$8=0,0,ROUND(W172-(K173-AH173),2))</f>
        <v> -  </v>
      </c>
      <c t="str" s="89" r="X173">
        <f>IF(L$8=0,0,ROUND(X172-(L173-AI173),2))</f>
        <v> -  </v>
      </c>
      <c t="str" s="89" r="Y173">
        <f>IF(M$8=0,0,ROUND(Y172-(M173-AJ173),2))</f>
        <v> -  </v>
      </c>
      <c t="str" s="89" r="Z173">
        <f>IF(N$8=0,0,ROUND(Z172-(N173-AK173),2))</f>
        <v> -  </v>
      </c>
      <c s="92" r="AA173"/>
      <c t="str" s="89" r="AB173">
        <f>ROUND(Q172*E$9/12,2)</f>
        <v>#NAME?</v>
      </c>
      <c t="str" s="89" r="AC173">
        <f>ROUND(R172*F$9/12,2)</f>
        <v>#NAME?</v>
      </c>
      <c t="str" s="89" r="AD173">
        <f>ROUND(S172*G$9/12,2)</f>
        <v>#NAME?</v>
      </c>
      <c t="str" s="89" r="AE173">
        <f>ROUND(T172*H$9/12,2)</f>
        <v>#NAME?</v>
      </c>
      <c t="str" s="89" r="AF173">
        <f>ROUND(U172*I$9/12,2)</f>
        <v>#NAME?</v>
      </c>
      <c t="str" s="89" r="AG173">
        <f>ROUND(V172*J$9/12,2)</f>
        <v> -  </v>
      </c>
      <c t="str" s="89" r="AH173">
        <f>ROUND(W172*K$9/12,2)</f>
        <v> -  </v>
      </c>
      <c t="str" s="89" r="AI173">
        <f>ROUND(X172*L$9/12,2)</f>
        <v> -  </v>
      </c>
      <c t="str" s="89" r="AJ173">
        <f>ROUND(Y172*M$9/12,2)</f>
        <v> -  </v>
      </c>
      <c t="str" s="89" r="AK173">
        <f>ROUND(Z172*N$9/12,2)</f>
        <v> -  </v>
      </c>
      <c t="str" s="89" r="AL173">
        <f>SUM(AB173:AK173)</f>
        <v>#NAME?</v>
      </c>
      <c s="93" r="AM173"/>
      <c t="str" s="89" r="AN173">
        <f>IF(Q172&gt;0,IF((Q172+AB173)&lt;E$10,Q172+AB173,E$10),0)</f>
        <v>#NAME?</v>
      </c>
      <c t="str" s="89" r="AO173">
        <f>IF(R172&gt;0,IF((R172+AC173)&lt;F$10,R172+AC173,F$10),0)</f>
        <v>#NAME?</v>
      </c>
      <c t="str" s="89" r="AP173">
        <f>IF(S172&gt;0,IF((S172+AD173)&lt;G$10,S172+AD173,G$10),0)</f>
        <v>#NAME?</v>
      </c>
      <c t="str" s="89" r="AQ173">
        <f>IF(T172&gt;0,IF((T172+AE173)&lt;H$10,T172+AE173,H$10),0)</f>
        <v>#NAME?</v>
      </c>
      <c t="str" s="89" r="AR173">
        <f>IF(U172&gt;0,IF((U172+AF173)&lt;I$10,U172+AF173,I$10),0)</f>
        <v>#NAME?</v>
      </c>
      <c t="str" s="89" r="AS173">
        <f>IF(V172&gt;0,IF((V172+AG173)&lt;J$10,V172+AG173,J$10),0)</f>
        <v> -  </v>
      </c>
      <c t="str" s="89" r="AT173">
        <f>IF(W172&gt;0,IF((W172+AH173)&lt;K$10,W172+AH173,K$10),0)</f>
        <v> -  </v>
      </c>
      <c t="str" s="89" r="AU173">
        <f>IF(X172&gt;0,IF((X172+AI173)&lt;L$10,X172+AI173,L$10),0)</f>
        <v> -  </v>
      </c>
      <c t="str" s="89" r="AV173">
        <f>IF(Y172&gt;0,IF((Y172+AJ173)&lt;M$10,Y172+AJ173,M$10),0)</f>
        <v> -  </v>
      </c>
      <c t="str" s="89" r="AW173">
        <f>IF(Z172&gt;0,IF((Z172+AK173)&lt;N$10,Z172+AK173,N$10),0)</f>
        <v> -  </v>
      </c>
      <c t="str" s="89" r="AX173">
        <f>SUM(AN173:AW173)</f>
        <v>#NAME?</v>
      </c>
      <c s="89" r="AY173"/>
      <c t="str" s="91" r="AZ173">
        <f>IF(NOT(snowball),0,IF(Q172&lt;=0,0,IF(AN173+$C173&gt;Q172+AB173,Q172+AB173-AN173,$C173)))</f>
        <v>#NAME?</v>
      </c>
      <c t="str" s="89" r="BA173">
        <f>IF(NOT(snowball),0,IF(R172&lt;=0,0,IF($C173&lt;=SUM($AZ173:AZ173),0,IF(AO173+$C173-SUM($AZ173:AZ173)&gt;R172+AC173,R172+AC173-AO173,$C173-SUM($AZ173:AZ173)))))</f>
        <v>#NAME?</v>
      </c>
      <c t="str" s="89" r="BB173">
        <f>IF(NOT(snowball),0,IF(S172&lt;=0,0,IF($C173&lt;=SUM($AZ173:BA173),0,IF(AP173+$C173-SUM($AZ173:BA173)&gt;S172+AD173,S172+AD173-AP173,$C173-SUM($AZ173:BA173)))))</f>
        <v>#NAME?</v>
      </c>
      <c t="str" s="89" r="BC173">
        <f>IF(NOT(snowball),0,IF(T172&lt;=0,0,IF($C173&lt;=SUM($AZ173:BB173),0,IF(AQ173+$C173-SUM($AZ173:BB173)&gt;T172+AE173,T172+AE173-AQ173,$C173-SUM($AZ173:BB173)))))</f>
        <v>#NAME?</v>
      </c>
      <c t="str" s="89" r="BD173">
        <f>IF(NOT(snowball),0,IF(U172&lt;=0,0,IF($C173&lt;=SUM($AZ173:BC173),0,IF(AR173+$C173-SUM($AZ173:BC173)&gt;U172+AF173,U172+AF173-AR173,$C173-SUM($AZ173:BC173)))))</f>
        <v>#NAME?</v>
      </c>
      <c t="str" s="89" r="BE173">
        <f>IF(NOT(snowball),0,IF(V172&lt;=0,0,IF($C173&lt;=SUM($AZ173:BD173),0,IF(AS173+$C173-SUM($AZ173:BD173)&gt;V172+AG173,V172+AG173-AS173,$C173-SUM($AZ173:BD173)))))</f>
        <v>#NAME?</v>
      </c>
      <c t="str" s="89" r="BF173">
        <f>IF(NOT(snowball),0,IF(W172&lt;=0,0,IF($C173&lt;=SUM($AZ173:BE173),0,IF(AT173+$C173-SUM($AZ173:BE173)&gt;W172+AH173,W172+AH173-AT173,$C173-SUM($AZ173:BE173)))))</f>
        <v>#NAME?</v>
      </c>
      <c t="str" s="89" r="BG173">
        <f>IF(NOT(snowball),0,IF(X172&lt;=0,0,IF($C173&lt;=SUM($AZ173:BF173),0,IF(AU173+$C173-SUM($AZ173:BF173)&gt;X172+AI173,X172+AI173-AU173,$C173-SUM($AZ173:BF173)))))</f>
        <v>#NAME?</v>
      </c>
      <c t="str" s="89" r="BH173">
        <f>IF(NOT(snowball),0,IF(Y172&lt;=0,0,IF($C173&lt;=SUM($AZ173:BG173),0,IF(AV173+$C173-SUM($AZ173:BG173)&gt;Y172+AJ173,Y172+AJ173-AV173,$C173-SUM($AZ173:BG173)))))</f>
        <v>#NAME?</v>
      </c>
      <c t="str" s="89" r="BI173">
        <f>IF(NOT(snowball),0,IF(Z172&lt;=0,0,IF($C173&lt;=SUM($AZ173:BH173),0,IF(AW173+$C173-SUM($AZ173:BH173)&gt;Z172+AK173,Z172+AK173-AW173,$C173-SUM($AZ173:BH173)))))</f>
        <v>#NAME?</v>
      </c>
    </row>
    <row customHeight="1" r="174" ht="10.5">
      <c t="str" s="85" r="A174">
        <f>IF(SUM(Q173:Z173)&lt;=0,"",A173+1)</f>
        <v>#NAME?</v>
      </c>
      <c t="str" s="86" r="B174">
        <f>IF(A174="",NA(),DATE(YEAR(B173),MONTH(B173)+1,1))</f>
        <v>#NAME?</v>
      </c>
      <c t="str" s="87" r="C174">
        <f>IF(A174="","",IF(snowball,IF(($E$5-AX174)&lt;0,0,$E$5-AX174),"n/a")+D174)</f>
        <v>#NAME?</v>
      </c>
      <c s="88" r="D174"/>
      <c t="str" s="89" r="E174">
        <f>AN174+AZ174</f>
        <v>#NAME?</v>
      </c>
      <c t="str" s="89" r="F174">
        <f>AO174+BA174</f>
        <v>#NAME?</v>
      </c>
      <c t="str" s="89" r="G174">
        <f>AP174+BB174</f>
        <v>#NAME?</v>
      </c>
      <c t="str" s="89" r="H174">
        <f>AQ174+BC174</f>
        <v>#NAME?</v>
      </c>
      <c t="str" s="89" r="I174">
        <f>AR174+BD174</f>
        <v>#NAME?</v>
      </c>
      <c t="str" s="89" r="J174">
        <f>AS174+BE174</f>
        <v>#NAME?</v>
      </c>
      <c t="str" s="89" r="K174">
        <f>AT174+BF174</f>
        <v>#NAME?</v>
      </c>
      <c t="str" s="89" r="L174">
        <f>AU174+BG174</f>
        <v>#NAME?</v>
      </c>
      <c t="str" s="89" r="M174">
        <f>AV174+BH174</f>
        <v>#NAME?</v>
      </c>
      <c t="str" s="89" r="N174">
        <f>AW174+BI174</f>
        <v>#NAME?</v>
      </c>
      <c s="90" r="O174"/>
      <c t="str" s="89" r="P174">
        <f>SUM(Q174:Z174)</f>
        <v>#NAME?</v>
      </c>
      <c t="str" s="89" r="Q174">
        <f>IF(E$8=0,0,ROUND(Q173-(E174-AB174),2))</f>
        <v>#NAME?</v>
      </c>
      <c t="str" s="89" r="R174">
        <f>IF(F$8=0,0,ROUND(R173-(F174-AC174),2))</f>
        <v>#NAME?</v>
      </c>
      <c t="str" s="89" r="S174">
        <f>IF(G$8=0,0,ROUND(S173-(G174-AD174),2))</f>
        <v>#NAME?</v>
      </c>
      <c t="str" s="89" r="T174">
        <f>IF(H$8=0,0,ROUND(T173-(H174-AE174),2))</f>
        <v>#NAME?</v>
      </c>
      <c t="str" s="89" r="U174">
        <f>IF(I$8=0,0,ROUND(U173-(I174-AF174),2))</f>
        <v>#NAME?</v>
      </c>
      <c t="str" s="89" r="V174">
        <f>IF(J$8=0,0,ROUND(V173-(J174-AG174),2))</f>
        <v> -  </v>
      </c>
      <c t="str" s="89" r="W174">
        <f>IF(K$8=0,0,ROUND(W173-(K174-AH174),2))</f>
        <v> -  </v>
      </c>
      <c t="str" s="89" r="X174">
        <f>IF(L$8=0,0,ROUND(X173-(L174-AI174),2))</f>
        <v> -  </v>
      </c>
      <c t="str" s="89" r="Y174">
        <f>IF(M$8=0,0,ROUND(Y173-(M174-AJ174),2))</f>
        <v> -  </v>
      </c>
      <c t="str" s="89" r="Z174">
        <f>IF(N$8=0,0,ROUND(Z173-(N174-AK174),2))</f>
        <v> -  </v>
      </c>
      <c s="92" r="AA174"/>
      <c t="str" s="89" r="AB174">
        <f>ROUND(Q173*E$9/12,2)</f>
        <v>#NAME?</v>
      </c>
      <c t="str" s="89" r="AC174">
        <f>ROUND(R173*F$9/12,2)</f>
        <v>#NAME?</v>
      </c>
      <c t="str" s="89" r="AD174">
        <f>ROUND(S173*G$9/12,2)</f>
        <v>#NAME?</v>
      </c>
      <c t="str" s="89" r="AE174">
        <f>ROUND(T173*H$9/12,2)</f>
        <v>#NAME?</v>
      </c>
      <c t="str" s="89" r="AF174">
        <f>ROUND(U173*I$9/12,2)</f>
        <v>#NAME?</v>
      </c>
      <c t="str" s="89" r="AG174">
        <f>ROUND(V173*J$9/12,2)</f>
        <v> -  </v>
      </c>
      <c t="str" s="89" r="AH174">
        <f>ROUND(W173*K$9/12,2)</f>
        <v> -  </v>
      </c>
      <c t="str" s="89" r="AI174">
        <f>ROUND(X173*L$9/12,2)</f>
        <v> -  </v>
      </c>
      <c t="str" s="89" r="AJ174">
        <f>ROUND(Y173*M$9/12,2)</f>
        <v> -  </v>
      </c>
      <c t="str" s="89" r="AK174">
        <f>ROUND(Z173*N$9/12,2)</f>
        <v> -  </v>
      </c>
      <c t="str" s="89" r="AL174">
        <f>SUM(AB174:AK174)</f>
        <v>#NAME?</v>
      </c>
      <c s="93" r="AM174"/>
      <c t="str" s="89" r="AN174">
        <f>IF(Q173&gt;0,IF((Q173+AB174)&lt;E$10,Q173+AB174,E$10),0)</f>
        <v>#NAME?</v>
      </c>
      <c t="str" s="89" r="AO174">
        <f>IF(R173&gt;0,IF((R173+AC174)&lt;F$10,R173+AC174,F$10),0)</f>
        <v>#NAME?</v>
      </c>
      <c t="str" s="89" r="AP174">
        <f>IF(S173&gt;0,IF((S173+AD174)&lt;G$10,S173+AD174,G$10),0)</f>
        <v>#NAME?</v>
      </c>
      <c t="str" s="89" r="AQ174">
        <f>IF(T173&gt;0,IF((T173+AE174)&lt;H$10,T173+AE174,H$10),0)</f>
        <v>#NAME?</v>
      </c>
      <c t="str" s="89" r="AR174">
        <f>IF(U173&gt;0,IF((U173+AF174)&lt;I$10,U173+AF174,I$10),0)</f>
        <v>#NAME?</v>
      </c>
      <c t="str" s="89" r="AS174">
        <f>IF(V173&gt;0,IF((V173+AG174)&lt;J$10,V173+AG174,J$10),0)</f>
        <v> -  </v>
      </c>
      <c t="str" s="89" r="AT174">
        <f>IF(W173&gt;0,IF((W173+AH174)&lt;K$10,W173+AH174,K$10),0)</f>
        <v> -  </v>
      </c>
      <c t="str" s="89" r="AU174">
        <f>IF(X173&gt;0,IF((X173+AI174)&lt;L$10,X173+AI174,L$10),0)</f>
        <v> -  </v>
      </c>
      <c t="str" s="89" r="AV174">
        <f>IF(Y173&gt;0,IF((Y173+AJ174)&lt;M$10,Y173+AJ174,M$10),0)</f>
        <v> -  </v>
      </c>
      <c t="str" s="89" r="AW174">
        <f>IF(Z173&gt;0,IF((Z173+AK174)&lt;N$10,Z173+AK174,N$10),0)</f>
        <v> -  </v>
      </c>
      <c t="str" s="89" r="AX174">
        <f>SUM(AN174:AW174)</f>
        <v>#NAME?</v>
      </c>
      <c s="89" r="AY174"/>
      <c t="str" s="91" r="AZ174">
        <f>IF(NOT(snowball),0,IF(Q173&lt;=0,0,IF(AN174+$C174&gt;Q173+AB174,Q173+AB174-AN174,$C174)))</f>
        <v>#NAME?</v>
      </c>
      <c t="str" s="89" r="BA174">
        <f>IF(NOT(snowball),0,IF(R173&lt;=0,0,IF($C174&lt;=SUM($AZ174:AZ174),0,IF(AO174+$C174-SUM($AZ174:AZ174)&gt;R173+AC174,R173+AC174-AO174,$C174-SUM($AZ174:AZ174)))))</f>
        <v>#NAME?</v>
      </c>
      <c t="str" s="89" r="BB174">
        <f>IF(NOT(snowball),0,IF(S173&lt;=0,0,IF($C174&lt;=SUM($AZ174:BA174),0,IF(AP174+$C174-SUM($AZ174:BA174)&gt;S173+AD174,S173+AD174-AP174,$C174-SUM($AZ174:BA174)))))</f>
        <v>#NAME?</v>
      </c>
      <c t="str" s="89" r="BC174">
        <f>IF(NOT(snowball),0,IF(T173&lt;=0,0,IF($C174&lt;=SUM($AZ174:BB174),0,IF(AQ174+$C174-SUM($AZ174:BB174)&gt;T173+AE174,T173+AE174-AQ174,$C174-SUM($AZ174:BB174)))))</f>
        <v>#NAME?</v>
      </c>
      <c t="str" s="89" r="BD174">
        <f>IF(NOT(snowball),0,IF(U173&lt;=0,0,IF($C174&lt;=SUM($AZ174:BC174),0,IF(AR174+$C174-SUM($AZ174:BC174)&gt;U173+AF174,U173+AF174-AR174,$C174-SUM($AZ174:BC174)))))</f>
        <v>#NAME?</v>
      </c>
      <c t="str" s="89" r="BE174">
        <f>IF(NOT(snowball),0,IF(V173&lt;=0,0,IF($C174&lt;=SUM($AZ174:BD174),0,IF(AS174+$C174-SUM($AZ174:BD174)&gt;V173+AG174,V173+AG174-AS174,$C174-SUM($AZ174:BD174)))))</f>
        <v>#NAME?</v>
      </c>
      <c t="str" s="89" r="BF174">
        <f>IF(NOT(snowball),0,IF(W173&lt;=0,0,IF($C174&lt;=SUM($AZ174:BE174),0,IF(AT174+$C174-SUM($AZ174:BE174)&gt;W173+AH174,W173+AH174-AT174,$C174-SUM($AZ174:BE174)))))</f>
        <v>#NAME?</v>
      </c>
      <c t="str" s="89" r="BG174">
        <f>IF(NOT(snowball),0,IF(X173&lt;=0,0,IF($C174&lt;=SUM($AZ174:BF174),0,IF(AU174+$C174-SUM($AZ174:BF174)&gt;X173+AI174,X173+AI174-AU174,$C174-SUM($AZ174:BF174)))))</f>
        <v>#NAME?</v>
      </c>
      <c t="str" s="89" r="BH174">
        <f>IF(NOT(snowball),0,IF(Y173&lt;=0,0,IF($C174&lt;=SUM($AZ174:BG174),0,IF(AV174+$C174-SUM($AZ174:BG174)&gt;Y173+AJ174,Y173+AJ174-AV174,$C174-SUM($AZ174:BG174)))))</f>
        <v>#NAME?</v>
      </c>
      <c t="str" s="89" r="BI174">
        <f>IF(NOT(snowball),0,IF(Z173&lt;=0,0,IF($C174&lt;=SUM($AZ174:BH174),0,IF(AW174+$C174-SUM($AZ174:BH174)&gt;Z173+AK174,Z173+AK174-AW174,$C174-SUM($AZ174:BH174)))))</f>
        <v>#NAME?</v>
      </c>
    </row>
    <row customHeight="1" r="175" ht="10.5">
      <c t="str" s="85" r="A175">
        <f>IF(SUM(Q174:Z174)&lt;=0,"",A174+1)</f>
        <v>#NAME?</v>
      </c>
      <c t="str" s="86" r="B175">
        <f>IF(A175="",NA(),DATE(YEAR(B174),MONTH(B174)+1,1))</f>
        <v>#NAME?</v>
      </c>
      <c t="str" s="87" r="C175">
        <f>IF(A175="","",IF(snowball,IF(($E$5-AX175)&lt;0,0,$E$5-AX175),"n/a")+D175)</f>
        <v>#NAME?</v>
      </c>
      <c s="88" r="D175"/>
      <c t="str" s="89" r="E175">
        <f>AN175+AZ175</f>
        <v>#NAME?</v>
      </c>
      <c t="str" s="89" r="F175">
        <f>AO175+BA175</f>
        <v>#NAME?</v>
      </c>
      <c t="str" s="89" r="G175">
        <f>AP175+BB175</f>
        <v>#NAME?</v>
      </c>
      <c t="str" s="89" r="H175">
        <f>AQ175+BC175</f>
        <v>#NAME?</v>
      </c>
      <c t="str" s="89" r="I175">
        <f>AR175+BD175</f>
        <v>#NAME?</v>
      </c>
      <c t="str" s="89" r="J175">
        <f>AS175+BE175</f>
        <v>#NAME?</v>
      </c>
      <c t="str" s="89" r="K175">
        <f>AT175+BF175</f>
        <v>#NAME?</v>
      </c>
      <c t="str" s="89" r="L175">
        <f>AU175+BG175</f>
        <v>#NAME?</v>
      </c>
      <c t="str" s="89" r="M175">
        <f>AV175+BH175</f>
        <v>#NAME?</v>
      </c>
      <c t="str" s="89" r="N175">
        <f>AW175+BI175</f>
        <v>#NAME?</v>
      </c>
      <c s="90" r="O175"/>
      <c t="str" s="89" r="P175">
        <f>SUM(Q175:Z175)</f>
        <v>#NAME?</v>
      </c>
      <c t="str" s="89" r="Q175">
        <f>IF(E$8=0,0,ROUND(Q174-(E175-AB175),2))</f>
        <v>#NAME?</v>
      </c>
      <c t="str" s="89" r="R175">
        <f>IF(F$8=0,0,ROUND(R174-(F175-AC175),2))</f>
        <v>#NAME?</v>
      </c>
      <c t="str" s="89" r="S175">
        <f>IF(G$8=0,0,ROUND(S174-(G175-AD175),2))</f>
        <v>#NAME?</v>
      </c>
      <c t="str" s="89" r="T175">
        <f>IF(H$8=0,0,ROUND(T174-(H175-AE175),2))</f>
        <v>#NAME?</v>
      </c>
      <c t="str" s="89" r="U175">
        <f>IF(I$8=0,0,ROUND(U174-(I175-AF175),2))</f>
        <v>#NAME?</v>
      </c>
      <c t="str" s="89" r="V175">
        <f>IF(J$8=0,0,ROUND(V174-(J175-AG175),2))</f>
        <v> -  </v>
      </c>
      <c t="str" s="89" r="W175">
        <f>IF(K$8=0,0,ROUND(W174-(K175-AH175),2))</f>
        <v> -  </v>
      </c>
      <c t="str" s="89" r="X175">
        <f>IF(L$8=0,0,ROUND(X174-(L175-AI175),2))</f>
        <v> -  </v>
      </c>
      <c t="str" s="89" r="Y175">
        <f>IF(M$8=0,0,ROUND(Y174-(M175-AJ175),2))</f>
        <v> -  </v>
      </c>
      <c t="str" s="89" r="Z175">
        <f>IF(N$8=0,0,ROUND(Z174-(N175-AK175),2))</f>
        <v> -  </v>
      </c>
      <c s="92" r="AA175"/>
      <c t="str" s="89" r="AB175">
        <f>ROUND(Q174*E$9/12,2)</f>
        <v>#NAME?</v>
      </c>
      <c t="str" s="89" r="AC175">
        <f>ROUND(R174*F$9/12,2)</f>
        <v>#NAME?</v>
      </c>
      <c t="str" s="89" r="AD175">
        <f>ROUND(S174*G$9/12,2)</f>
        <v>#NAME?</v>
      </c>
      <c t="str" s="89" r="AE175">
        <f>ROUND(T174*H$9/12,2)</f>
        <v>#NAME?</v>
      </c>
      <c t="str" s="89" r="AF175">
        <f>ROUND(U174*I$9/12,2)</f>
        <v>#NAME?</v>
      </c>
      <c t="str" s="89" r="AG175">
        <f>ROUND(V174*J$9/12,2)</f>
        <v> -  </v>
      </c>
      <c t="str" s="89" r="AH175">
        <f>ROUND(W174*K$9/12,2)</f>
        <v> -  </v>
      </c>
      <c t="str" s="89" r="AI175">
        <f>ROUND(X174*L$9/12,2)</f>
        <v> -  </v>
      </c>
      <c t="str" s="89" r="AJ175">
        <f>ROUND(Y174*M$9/12,2)</f>
        <v> -  </v>
      </c>
      <c t="str" s="89" r="AK175">
        <f>ROUND(Z174*N$9/12,2)</f>
        <v> -  </v>
      </c>
      <c t="str" s="89" r="AL175">
        <f>SUM(AB175:AK175)</f>
        <v>#NAME?</v>
      </c>
      <c s="93" r="AM175"/>
      <c t="str" s="89" r="AN175">
        <f>IF(Q174&gt;0,IF((Q174+AB175)&lt;E$10,Q174+AB175,E$10),0)</f>
        <v>#NAME?</v>
      </c>
      <c t="str" s="89" r="AO175">
        <f>IF(R174&gt;0,IF((R174+AC175)&lt;F$10,R174+AC175,F$10),0)</f>
        <v>#NAME?</v>
      </c>
      <c t="str" s="89" r="AP175">
        <f>IF(S174&gt;0,IF((S174+AD175)&lt;G$10,S174+AD175,G$10),0)</f>
        <v>#NAME?</v>
      </c>
      <c t="str" s="89" r="AQ175">
        <f>IF(T174&gt;0,IF((T174+AE175)&lt;H$10,T174+AE175,H$10),0)</f>
        <v>#NAME?</v>
      </c>
      <c t="str" s="89" r="AR175">
        <f>IF(U174&gt;0,IF((U174+AF175)&lt;I$10,U174+AF175,I$10),0)</f>
        <v>#NAME?</v>
      </c>
      <c t="str" s="89" r="AS175">
        <f>IF(V174&gt;0,IF((V174+AG175)&lt;J$10,V174+AG175,J$10),0)</f>
        <v> -  </v>
      </c>
      <c t="str" s="89" r="AT175">
        <f>IF(W174&gt;0,IF((W174+AH175)&lt;K$10,W174+AH175,K$10),0)</f>
        <v> -  </v>
      </c>
      <c t="str" s="89" r="AU175">
        <f>IF(X174&gt;0,IF((X174+AI175)&lt;L$10,X174+AI175,L$10),0)</f>
        <v> -  </v>
      </c>
      <c t="str" s="89" r="AV175">
        <f>IF(Y174&gt;0,IF((Y174+AJ175)&lt;M$10,Y174+AJ175,M$10),0)</f>
        <v> -  </v>
      </c>
      <c t="str" s="89" r="AW175">
        <f>IF(Z174&gt;0,IF((Z174+AK175)&lt;N$10,Z174+AK175,N$10),0)</f>
        <v> -  </v>
      </c>
      <c t="str" s="89" r="AX175">
        <f>SUM(AN175:AW175)</f>
        <v>#NAME?</v>
      </c>
      <c s="89" r="AY175"/>
      <c t="str" s="91" r="AZ175">
        <f>IF(NOT(snowball),0,IF(Q174&lt;=0,0,IF(AN175+$C175&gt;Q174+AB175,Q174+AB175-AN175,$C175)))</f>
        <v>#NAME?</v>
      </c>
      <c t="str" s="89" r="BA175">
        <f>IF(NOT(snowball),0,IF(R174&lt;=0,0,IF($C175&lt;=SUM($AZ175:AZ175),0,IF(AO175+$C175-SUM($AZ175:AZ175)&gt;R174+AC175,R174+AC175-AO175,$C175-SUM($AZ175:AZ175)))))</f>
        <v>#NAME?</v>
      </c>
      <c t="str" s="89" r="BB175">
        <f>IF(NOT(snowball),0,IF(S174&lt;=0,0,IF($C175&lt;=SUM($AZ175:BA175),0,IF(AP175+$C175-SUM($AZ175:BA175)&gt;S174+AD175,S174+AD175-AP175,$C175-SUM($AZ175:BA175)))))</f>
        <v>#NAME?</v>
      </c>
      <c t="str" s="89" r="BC175">
        <f>IF(NOT(snowball),0,IF(T174&lt;=0,0,IF($C175&lt;=SUM($AZ175:BB175),0,IF(AQ175+$C175-SUM($AZ175:BB175)&gt;T174+AE175,T174+AE175-AQ175,$C175-SUM($AZ175:BB175)))))</f>
        <v>#NAME?</v>
      </c>
      <c t="str" s="89" r="BD175">
        <f>IF(NOT(snowball),0,IF(U174&lt;=0,0,IF($C175&lt;=SUM($AZ175:BC175),0,IF(AR175+$C175-SUM($AZ175:BC175)&gt;U174+AF175,U174+AF175-AR175,$C175-SUM($AZ175:BC175)))))</f>
        <v>#NAME?</v>
      </c>
      <c t="str" s="89" r="BE175">
        <f>IF(NOT(snowball),0,IF(V174&lt;=0,0,IF($C175&lt;=SUM($AZ175:BD175),0,IF(AS175+$C175-SUM($AZ175:BD175)&gt;V174+AG175,V174+AG175-AS175,$C175-SUM($AZ175:BD175)))))</f>
        <v>#NAME?</v>
      </c>
      <c t="str" s="89" r="BF175">
        <f>IF(NOT(snowball),0,IF(W174&lt;=0,0,IF($C175&lt;=SUM($AZ175:BE175),0,IF(AT175+$C175-SUM($AZ175:BE175)&gt;W174+AH175,W174+AH175-AT175,$C175-SUM($AZ175:BE175)))))</f>
        <v>#NAME?</v>
      </c>
      <c t="str" s="89" r="BG175">
        <f>IF(NOT(snowball),0,IF(X174&lt;=0,0,IF($C175&lt;=SUM($AZ175:BF175),0,IF(AU175+$C175-SUM($AZ175:BF175)&gt;X174+AI175,X174+AI175-AU175,$C175-SUM($AZ175:BF175)))))</f>
        <v>#NAME?</v>
      </c>
      <c t="str" s="89" r="BH175">
        <f>IF(NOT(snowball),0,IF(Y174&lt;=0,0,IF($C175&lt;=SUM($AZ175:BG175),0,IF(AV175+$C175-SUM($AZ175:BG175)&gt;Y174+AJ175,Y174+AJ175-AV175,$C175-SUM($AZ175:BG175)))))</f>
        <v>#NAME?</v>
      </c>
      <c t="str" s="89" r="BI175">
        <f>IF(NOT(snowball),0,IF(Z174&lt;=0,0,IF($C175&lt;=SUM($AZ175:BH175),0,IF(AW175+$C175-SUM($AZ175:BH175)&gt;Z174+AK175,Z174+AK175-AW175,$C175-SUM($AZ175:BH175)))))</f>
        <v>#NAME?</v>
      </c>
    </row>
    <row customHeight="1" r="176" ht="10.5">
      <c t="str" s="85" r="A176">
        <f>IF(SUM(Q175:Z175)&lt;=0,"",A175+1)</f>
        <v>#NAME?</v>
      </c>
      <c t="str" s="86" r="B176">
        <f>IF(A176="",NA(),DATE(YEAR(B175),MONTH(B175)+1,1))</f>
        <v>#NAME?</v>
      </c>
      <c t="str" s="87" r="C176">
        <f>IF(A176="","",IF(snowball,IF(($E$5-AX176)&lt;0,0,$E$5-AX176),"n/a")+D176)</f>
        <v>#NAME?</v>
      </c>
      <c s="88" r="D176"/>
      <c t="str" s="89" r="E176">
        <f>AN176+AZ176</f>
        <v>#NAME?</v>
      </c>
      <c t="str" s="89" r="F176">
        <f>AO176+BA176</f>
        <v>#NAME?</v>
      </c>
      <c t="str" s="89" r="G176">
        <f>AP176+BB176</f>
        <v>#NAME?</v>
      </c>
      <c t="str" s="89" r="H176">
        <f>AQ176+BC176</f>
        <v>#NAME?</v>
      </c>
      <c t="str" s="89" r="I176">
        <f>AR176+BD176</f>
        <v>#NAME?</v>
      </c>
      <c t="str" s="89" r="J176">
        <f>AS176+BE176</f>
        <v>#NAME?</v>
      </c>
      <c t="str" s="89" r="K176">
        <f>AT176+BF176</f>
        <v>#NAME?</v>
      </c>
      <c t="str" s="89" r="L176">
        <f>AU176+BG176</f>
        <v>#NAME?</v>
      </c>
      <c t="str" s="89" r="M176">
        <f>AV176+BH176</f>
        <v>#NAME?</v>
      </c>
      <c t="str" s="89" r="N176">
        <f>AW176+BI176</f>
        <v>#NAME?</v>
      </c>
      <c s="90" r="O176"/>
      <c t="str" s="89" r="P176">
        <f>SUM(Q176:Z176)</f>
        <v>#NAME?</v>
      </c>
      <c t="str" s="89" r="Q176">
        <f>IF(E$8=0,0,ROUND(Q175-(E176-AB176),2))</f>
        <v>#NAME?</v>
      </c>
      <c t="str" s="89" r="R176">
        <f>IF(F$8=0,0,ROUND(R175-(F176-AC176),2))</f>
        <v>#NAME?</v>
      </c>
      <c t="str" s="89" r="S176">
        <f>IF(G$8=0,0,ROUND(S175-(G176-AD176),2))</f>
        <v>#NAME?</v>
      </c>
      <c t="str" s="89" r="T176">
        <f>IF(H$8=0,0,ROUND(T175-(H176-AE176),2))</f>
        <v>#NAME?</v>
      </c>
      <c t="str" s="89" r="U176">
        <f>IF(I$8=0,0,ROUND(U175-(I176-AF176),2))</f>
        <v>#NAME?</v>
      </c>
      <c t="str" s="89" r="V176">
        <f>IF(J$8=0,0,ROUND(V175-(J176-AG176),2))</f>
        <v> -  </v>
      </c>
      <c t="str" s="89" r="W176">
        <f>IF(K$8=0,0,ROUND(W175-(K176-AH176),2))</f>
        <v> -  </v>
      </c>
      <c t="str" s="89" r="X176">
        <f>IF(L$8=0,0,ROUND(X175-(L176-AI176),2))</f>
        <v> -  </v>
      </c>
      <c t="str" s="89" r="Y176">
        <f>IF(M$8=0,0,ROUND(Y175-(M176-AJ176),2))</f>
        <v> -  </v>
      </c>
      <c t="str" s="89" r="Z176">
        <f>IF(N$8=0,0,ROUND(Z175-(N176-AK176),2))</f>
        <v> -  </v>
      </c>
      <c s="92" r="AA176"/>
      <c t="str" s="89" r="AB176">
        <f>ROUND(Q175*E$9/12,2)</f>
        <v>#NAME?</v>
      </c>
      <c t="str" s="89" r="AC176">
        <f>ROUND(R175*F$9/12,2)</f>
        <v>#NAME?</v>
      </c>
      <c t="str" s="89" r="AD176">
        <f>ROUND(S175*G$9/12,2)</f>
        <v>#NAME?</v>
      </c>
      <c t="str" s="89" r="AE176">
        <f>ROUND(T175*H$9/12,2)</f>
        <v>#NAME?</v>
      </c>
      <c t="str" s="89" r="AF176">
        <f>ROUND(U175*I$9/12,2)</f>
        <v>#NAME?</v>
      </c>
      <c t="str" s="89" r="AG176">
        <f>ROUND(V175*J$9/12,2)</f>
        <v> -  </v>
      </c>
      <c t="str" s="89" r="AH176">
        <f>ROUND(W175*K$9/12,2)</f>
        <v> -  </v>
      </c>
      <c t="str" s="89" r="AI176">
        <f>ROUND(X175*L$9/12,2)</f>
        <v> -  </v>
      </c>
      <c t="str" s="89" r="AJ176">
        <f>ROUND(Y175*M$9/12,2)</f>
        <v> -  </v>
      </c>
      <c t="str" s="89" r="AK176">
        <f>ROUND(Z175*N$9/12,2)</f>
        <v> -  </v>
      </c>
      <c t="str" s="89" r="AL176">
        <f>SUM(AB176:AK176)</f>
        <v>#NAME?</v>
      </c>
      <c s="93" r="AM176"/>
      <c t="str" s="89" r="AN176">
        <f>IF(Q175&gt;0,IF((Q175+AB176)&lt;E$10,Q175+AB176,E$10),0)</f>
        <v>#NAME?</v>
      </c>
      <c t="str" s="89" r="AO176">
        <f>IF(R175&gt;0,IF((R175+AC176)&lt;F$10,R175+AC176,F$10),0)</f>
        <v>#NAME?</v>
      </c>
      <c t="str" s="89" r="AP176">
        <f>IF(S175&gt;0,IF((S175+AD176)&lt;G$10,S175+AD176,G$10),0)</f>
        <v>#NAME?</v>
      </c>
      <c t="str" s="89" r="AQ176">
        <f>IF(T175&gt;0,IF((T175+AE176)&lt;H$10,T175+AE176,H$10),0)</f>
        <v>#NAME?</v>
      </c>
      <c t="str" s="89" r="AR176">
        <f>IF(U175&gt;0,IF((U175+AF176)&lt;I$10,U175+AF176,I$10),0)</f>
        <v>#NAME?</v>
      </c>
      <c t="str" s="89" r="AS176">
        <f>IF(V175&gt;0,IF((V175+AG176)&lt;J$10,V175+AG176,J$10),0)</f>
        <v> -  </v>
      </c>
      <c t="str" s="89" r="AT176">
        <f>IF(W175&gt;0,IF((W175+AH176)&lt;K$10,W175+AH176,K$10),0)</f>
        <v> -  </v>
      </c>
      <c t="str" s="89" r="AU176">
        <f>IF(X175&gt;0,IF((X175+AI176)&lt;L$10,X175+AI176,L$10),0)</f>
        <v> -  </v>
      </c>
      <c t="str" s="89" r="AV176">
        <f>IF(Y175&gt;0,IF((Y175+AJ176)&lt;M$10,Y175+AJ176,M$10),0)</f>
        <v> -  </v>
      </c>
      <c t="str" s="89" r="AW176">
        <f>IF(Z175&gt;0,IF((Z175+AK176)&lt;N$10,Z175+AK176,N$10),0)</f>
        <v> -  </v>
      </c>
      <c t="str" s="89" r="AX176">
        <f>SUM(AN176:AW176)</f>
        <v>#NAME?</v>
      </c>
      <c s="89" r="AY176"/>
      <c t="str" s="91" r="AZ176">
        <f>IF(NOT(snowball),0,IF(Q175&lt;=0,0,IF(AN176+$C176&gt;Q175+AB176,Q175+AB176-AN176,$C176)))</f>
        <v>#NAME?</v>
      </c>
      <c t="str" s="89" r="BA176">
        <f>IF(NOT(snowball),0,IF(R175&lt;=0,0,IF($C176&lt;=SUM($AZ176:AZ176),0,IF(AO176+$C176-SUM($AZ176:AZ176)&gt;R175+AC176,R175+AC176-AO176,$C176-SUM($AZ176:AZ176)))))</f>
        <v>#NAME?</v>
      </c>
      <c t="str" s="89" r="BB176">
        <f>IF(NOT(snowball),0,IF(S175&lt;=0,0,IF($C176&lt;=SUM($AZ176:BA176),0,IF(AP176+$C176-SUM($AZ176:BA176)&gt;S175+AD176,S175+AD176-AP176,$C176-SUM($AZ176:BA176)))))</f>
        <v>#NAME?</v>
      </c>
      <c t="str" s="89" r="BC176">
        <f>IF(NOT(snowball),0,IF(T175&lt;=0,0,IF($C176&lt;=SUM($AZ176:BB176),0,IF(AQ176+$C176-SUM($AZ176:BB176)&gt;T175+AE176,T175+AE176-AQ176,$C176-SUM($AZ176:BB176)))))</f>
        <v>#NAME?</v>
      </c>
      <c t="str" s="89" r="BD176">
        <f>IF(NOT(snowball),0,IF(U175&lt;=0,0,IF($C176&lt;=SUM($AZ176:BC176),0,IF(AR176+$C176-SUM($AZ176:BC176)&gt;U175+AF176,U175+AF176-AR176,$C176-SUM($AZ176:BC176)))))</f>
        <v>#NAME?</v>
      </c>
      <c t="str" s="89" r="BE176">
        <f>IF(NOT(snowball),0,IF(V175&lt;=0,0,IF($C176&lt;=SUM($AZ176:BD176),0,IF(AS176+$C176-SUM($AZ176:BD176)&gt;V175+AG176,V175+AG176-AS176,$C176-SUM($AZ176:BD176)))))</f>
        <v>#NAME?</v>
      </c>
      <c t="str" s="89" r="BF176">
        <f>IF(NOT(snowball),0,IF(W175&lt;=0,0,IF($C176&lt;=SUM($AZ176:BE176),0,IF(AT176+$C176-SUM($AZ176:BE176)&gt;W175+AH176,W175+AH176-AT176,$C176-SUM($AZ176:BE176)))))</f>
        <v>#NAME?</v>
      </c>
      <c t="str" s="89" r="BG176">
        <f>IF(NOT(snowball),0,IF(X175&lt;=0,0,IF($C176&lt;=SUM($AZ176:BF176),0,IF(AU176+$C176-SUM($AZ176:BF176)&gt;X175+AI176,X175+AI176-AU176,$C176-SUM($AZ176:BF176)))))</f>
        <v>#NAME?</v>
      </c>
      <c t="str" s="89" r="BH176">
        <f>IF(NOT(snowball),0,IF(Y175&lt;=0,0,IF($C176&lt;=SUM($AZ176:BG176),0,IF(AV176+$C176-SUM($AZ176:BG176)&gt;Y175+AJ176,Y175+AJ176-AV176,$C176-SUM($AZ176:BG176)))))</f>
        <v>#NAME?</v>
      </c>
      <c t="str" s="89" r="BI176">
        <f>IF(NOT(snowball),0,IF(Z175&lt;=0,0,IF($C176&lt;=SUM($AZ176:BH176),0,IF(AW176+$C176-SUM($AZ176:BH176)&gt;Z175+AK176,Z175+AK176-AW176,$C176-SUM($AZ176:BH176)))))</f>
        <v>#NAME?</v>
      </c>
    </row>
    <row customHeight="1" r="177" ht="10.5">
      <c t="str" s="85" r="A177">
        <f>IF(SUM(Q176:Z176)&lt;=0,"",A176+1)</f>
        <v>#NAME?</v>
      </c>
      <c t="str" s="86" r="B177">
        <f>IF(A177="",NA(),DATE(YEAR(B176),MONTH(B176)+1,1))</f>
        <v>#NAME?</v>
      </c>
      <c t="str" s="87" r="C177">
        <f>IF(A177="","",IF(snowball,IF(($E$5-AX177)&lt;0,0,$E$5-AX177),"n/a")+D177)</f>
        <v>#NAME?</v>
      </c>
      <c s="88" r="D177"/>
      <c t="str" s="89" r="E177">
        <f>AN177+AZ177</f>
        <v>#NAME?</v>
      </c>
      <c t="str" s="89" r="F177">
        <f>AO177+BA177</f>
        <v>#NAME?</v>
      </c>
      <c t="str" s="89" r="G177">
        <f>AP177+BB177</f>
        <v>#NAME?</v>
      </c>
      <c t="str" s="89" r="H177">
        <f>AQ177+BC177</f>
        <v>#NAME?</v>
      </c>
      <c t="str" s="89" r="I177">
        <f>AR177+BD177</f>
        <v>#NAME?</v>
      </c>
      <c t="str" s="89" r="J177">
        <f>AS177+BE177</f>
        <v>#NAME?</v>
      </c>
      <c t="str" s="89" r="K177">
        <f>AT177+BF177</f>
        <v>#NAME?</v>
      </c>
      <c t="str" s="89" r="L177">
        <f>AU177+BG177</f>
        <v>#NAME?</v>
      </c>
      <c t="str" s="89" r="M177">
        <f>AV177+BH177</f>
        <v>#NAME?</v>
      </c>
      <c t="str" s="89" r="N177">
        <f>AW177+BI177</f>
        <v>#NAME?</v>
      </c>
      <c s="90" r="O177"/>
      <c t="str" s="89" r="P177">
        <f>SUM(Q177:Z177)</f>
        <v>#NAME?</v>
      </c>
      <c t="str" s="89" r="Q177">
        <f>IF(E$8=0,0,ROUND(Q176-(E177-AB177),2))</f>
        <v>#NAME?</v>
      </c>
      <c t="str" s="89" r="R177">
        <f>IF(F$8=0,0,ROUND(R176-(F177-AC177),2))</f>
        <v>#NAME?</v>
      </c>
      <c t="str" s="89" r="S177">
        <f>IF(G$8=0,0,ROUND(S176-(G177-AD177),2))</f>
        <v>#NAME?</v>
      </c>
      <c t="str" s="89" r="T177">
        <f>IF(H$8=0,0,ROUND(T176-(H177-AE177),2))</f>
        <v>#NAME?</v>
      </c>
      <c t="str" s="89" r="U177">
        <f>IF(I$8=0,0,ROUND(U176-(I177-AF177),2))</f>
        <v>#NAME?</v>
      </c>
      <c t="str" s="89" r="V177">
        <f>IF(J$8=0,0,ROUND(V176-(J177-AG177),2))</f>
        <v> -  </v>
      </c>
      <c t="str" s="89" r="W177">
        <f>IF(K$8=0,0,ROUND(W176-(K177-AH177),2))</f>
        <v> -  </v>
      </c>
      <c t="str" s="89" r="X177">
        <f>IF(L$8=0,0,ROUND(X176-(L177-AI177),2))</f>
        <v> -  </v>
      </c>
      <c t="str" s="89" r="Y177">
        <f>IF(M$8=0,0,ROUND(Y176-(M177-AJ177),2))</f>
        <v> -  </v>
      </c>
      <c t="str" s="89" r="Z177">
        <f>IF(N$8=0,0,ROUND(Z176-(N177-AK177),2))</f>
        <v> -  </v>
      </c>
      <c s="92" r="AA177"/>
      <c t="str" s="89" r="AB177">
        <f>ROUND(Q176*E$9/12,2)</f>
        <v>#NAME?</v>
      </c>
      <c t="str" s="89" r="AC177">
        <f>ROUND(R176*F$9/12,2)</f>
        <v>#NAME?</v>
      </c>
      <c t="str" s="89" r="AD177">
        <f>ROUND(S176*G$9/12,2)</f>
        <v>#NAME?</v>
      </c>
      <c t="str" s="89" r="AE177">
        <f>ROUND(T176*H$9/12,2)</f>
        <v>#NAME?</v>
      </c>
      <c t="str" s="89" r="AF177">
        <f>ROUND(U176*I$9/12,2)</f>
        <v>#NAME?</v>
      </c>
      <c t="str" s="89" r="AG177">
        <f>ROUND(V176*J$9/12,2)</f>
        <v> -  </v>
      </c>
      <c t="str" s="89" r="AH177">
        <f>ROUND(W176*K$9/12,2)</f>
        <v> -  </v>
      </c>
      <c t="str" s="89" r="AI177">
        <f>ROUND(X176*L$9/12,2)</f>
        <v> -  </v>
      </c>
      <c t="str" s="89" r="AJ177">
        <f>ROUND(Y176*M$9/12,2)</f>
        <v> -  </v>
      </c>
      <c t="str" s="89" r="AK177">
        <f>ROUND(Z176*N$9/12,2)</f>
        <v> -  </v>
      </c>
      <c t="str" s="89" r="AL177">
        <f>SUM(AB177:AK177)</f>
        <v>#NAME?</v>
      </c>
      <c s="93" r="AM177"/>
      <c t="str" s="89" r="AN177">
        <f>IF(Q176&gt;0,IF((Q176+AB177)&lt;E$10,Q176+AB177,E$10),0)</f>
        <v>#NAME?</v>
      </c>
      <c t="str" s="89" r="AO177">
        <f>IF(R176&gt;0,IF((R176+AC177)&lt;F$10,R176+AC177,F$10),0)</f>
        <v>#NAME?</v>
      </c>
      <c t="str" s="89" r="AP177">
        <f>IF(S176&gt;0,IF((S176+AD177)&lt;G$10,S176+AD177,G$10),0)</f>
        <v>#NAME?</v>
      </c>
      <c t="str" s="89" r="AQ177">
        <f>IF(T176&gt;0,IF((T176+AE177)&lt;H$10,T176+AE177,H$10),0)</f>
        <v>#NAME?</v>
      </c>
      <c t="str" s="89" r="AR177">
        <f>IF(U176&gt;0,IF((U176+AF177)&lt;I$10,U176+AF177,I$10),0)</f>
        <v>#NAME?</v>
      </c>
      <c t="str" s="89" r="AS177">
        <f>IF(V176&gt;0,IF((V176+AG177)&lt;J$10,V176+AG177,J$10),0)</f>
        <v> -  </v>
      </c>
      <c t="str" s="89" r="AT177">
        <f>IF(W176&gt;0,IF((W176+AH177)&lt;K$10,W176+AH177,K$10),0)</f>
        <v> -  </v>
      </c>
      <c t="str" s="89" r="AU177">
        <f>IF(X176&gt;0,IF((X176+AI177)&lt;L$10,X176+AI177,L$10),0)</f>
        <v> -  </v>
      </c>
      <c t="str" s="89" r="AV177">
        <f>IF(Y176&gt;0,IF((Y176+AJ177)&lt;M$10,Y176+AJ177,M$10),0)</f>
        <v> -  </v>
      </c>
      <c t="str" s="89" r="AW177">
        <f>IF(Z176&gt;0,IF((Z176+AK177)&lt;N$10,Z176+AK177,N$10),0)</f>
        <v> -  </v>
      </c>
      <c t="str" s="89" r="AX177">
        <f>SUM(AN177:AW177)</f>
        <v>#NAME?</v>
      </c>
      <c s="89" r="AY177"/>
      <c t="str" s="91" r="AZ177">
        <f>IF(NOT(snowball),0,IF(Q176&lt;=0,0,IF(AN177+$C177&gt;Q176+AB177,Q176+AB177-AN177,$C177)))</f>
        <v>#NAME?</v>
      </c>
      <c t="str" s="89" r="BA177">
        <f>IF(NOT(snowball),0,IF(R176&lt;=0,0,IF($C177&lt;=SUM($AZ177:AZ177),0,IF(AO177+$C177-SUM($AZ177:AZ177)&gt;R176+AC177,R176+AC177-AO177,$C177-SUM($AZ177:AZ177)))))</f>
        <v>#NAME?</v>
      </c>
      <c t="str" s="89" r="BB177">
        <f>IF(NOT(snowball),0,IF(S176&lt;=0,0,IF($C177&lt;=SUM($AZ177:BA177),0,IF(AP177+$C177-SUM($AZ177:BA177)&gt;S176+AD177,S176+AD177-AP177,$C177-SUM($AZ177:BA177)))))</f>
        <v>#NAME?</v>
      </c>
      <c t="str" s="89" r="BC177">
        <f>IF(NOT(snowball),0,IF(T176&lt;=0,0,IF($C177&lt;=SUM($AZ177:BB177),0,IF(AQ177+$C177-SUM($AZ177:BB177)&gt;T176+AE177,T176+AE177-AQ177,$C177-SUM($AZ177:BB177)))))</f>
        <v>#NAME?</v>
      </c>
      <c t="str" s="89" r="BD177">
        <f>IF(NOT(snowball),0,IF(U176&lt;=0,0,IF($C177&lt;=SUM($AZ177:BC177),0,IF(AR177+$C177-SUM($AZ177:BC177)&gt;U176+AF177,U176+AF177-AR177,$C177-SUM($AZ177:BC177)))))</f>
        <v>#NAME?</v>
      </c>
      <c t="str" s="89" r="BE177">
        <f>IF(NOT(snowball),0,IF(V176&lt;=0,0,IF($C177&lt;=SUM($AZ177:BD177),0,IF(AS177+$C177-SUM($AZ177:BD177)&gt;V176+AG177,V176+AG177-AS177,$C177-SUM($AZ177:BD177)))))</f>
        <v>#NAME?</v>
      </c>
      <c t="str" s="89" r="BF177">
        <f>IF(NOT(snowball),0,IF(W176&lt;=0,0,IF($C177&lt;=SUM($AZ177:BE177),0,IF(AT177+$C177-SUM($AZ177:BE177)&gt;W176+AH177,W176+AH177-AT177,$C177-SUM($AZ177:BE177)))))</f>
        <v>#NAME?</v>
      </c>
      <c t="str" s="89" r="BG177">
        <f>IF(NOT(snowball),0,IF(X176&lt;=0,0,IF($C177&lt;=SUM($AZ177:BF177),0,IF(AU177+$C177-SUM($AZ177:BF177)&gt;X176+AI177,X176+AI177-AU177,$C177-SUM($AZ177:BF177)))))</f>
        <v>#NAME?</v>
      </c>
      <c t="str" s="89" r="BH177">
        <f>IF(NOT(snowball),0,IF(Y176&lt;=0,0,IF($C177&lt;=SUM($AZ177:BG177),0,IF(AV177+$C177-SUM($AZ177:BG177)&gt;Y176+AJ177,Y176+AJ177-AV177,$C177-SUM($AZ177:BG177)))))</f>
        <v>#NAME?</v>
      </c>
      <c t="str" s="89" r="BI177">
        <f>IF(NOT(snowball),0,IF(Z176&lt;=0,0,IF($C177&lt;=SUM($AZ177:BH177),0,IF(AW177+$C177-SUM($AZ177:BH177)&gt;Z176+AK177,Z176+AK177-AW177,$C177-SUM($AZ177:BH177)))))</f>
        <v>#NAME?</v>
      </c>
    </row>
    <row customHeight="1" r="178" ht="10.5">
      <c t="str" s="85" r="A178">
        <f>IF(SUM(Q177:Z177)&lt;=0,"",A177+1)</f>
        <v>#NAME?</v>
      </c>
      <c t="str" s="86" r="B178">
        <f>IF(A178="",NA(),DATE(YEAR(B177),MONTH(B177)+1,1))</f>
        <v>#NAME?</v>
      </c>
      <c t="str" s="87" r="C178">
        <f>IF(A178="","",IF(snowball,IF(($E$5-AX178)&lt;0,0,$E$5-AX178),"n/a")+D178)</f>
        <v>#NAME?</v>
      </c>
      <c s="88" r="D178"/>
      <c t="str" s="89" r="E178">
        <f>AN178+AZ178</f>
        <v>#NAME?</v>
      </c>
      <c t="str" s="89" r="F178">
        <f>AO178+BA178</f>
        <v>#NAME?</v>
      </c>
      <c t="str" s="89" r="G178">
        <f>AP178+BB178</f>
        <v>#NAME?</v>
      </c>
      <c t="str" s="89" r="H178">
        <f>AQ178+BC178</f>
        <v>#NAME?</v>
      </c>
      <c t="str" s="89" r="I178">
        <f>AR178+BD178</f>
        <v>#NAME?</v>
      </c>
      <c t="str" s="89" r="J178">
        <f>AS178+BE178</f>
        <v>#NAME?</v>
      </c>
      <c t="str" s="89" r="K178">
        <f>AT178+BF178</f>
        <v>#NAME?</v>
      </c>
      <c t="str" s="89" r="L178">
        <f>AU178+BG178</f>
        <v>#NAME?</v>
      </c>
      <c t="str" s="89" r="M178">
        <f>AV178+BH178</f>
        <v>#NAME?</v>
      </c>
      <c t="str" s="89" r="N178">
        <f>AW178+BI178</f>
        <v>#NAME?</v>
      </c>
      <c s="90" r="O178"/>
      <c t="str" s="89" r="P178">
        <f>SUM(Q178:Z178)</f>
        <v>#NAME?</v>
      </c>
      <c t="str" s="89" r="Q178">
        <f>IF(E$8=0,0,ROUND(Q177-(E178-AB178),2))</f>
        <v>#NAME?</v>
      </c>
      <c t="str" s="89" r="R178">
        <f>IF(F$8=0,0,ROUND(R177-(F178-AC178),2))</f>
        <v>#NAME?</v>
      </c>
      <c t="str" s="89" r="S178">
        <f>IF(G$8=0,0,ROUND(S177-(G178-AD178),2))</f>
        <v>#NAME?</v>
      </c>
      <c t="str" s="89" r="T178">
        <f>IF(H$8=0,0,ROUND(T177-(H178-AE178),2))</f>
        <v>#NAME?</v>
      </c>
      <c t="str" s="89" r="U178">
        <f>IF(I$8=0,0,ROUND(U177-(I178-AF178),2))</f>
        <v>#NAME?</v>
      </c>
      <c t="str" s="89" r="V178">
        <f>IF(J$8=0,0,ROUND(V177-(J178-AG178),2))</f>
        <v> -  </v>
      </c>
      <c t="str" s="89" r="W178">
        <f>IF(K$8=0,0,ROUND(W177-(K178-AH178),2))</f>
        <v> -  </v>
      </c>
      <c t="str" s="89" r="X178">
        <f>IF(L$8=0,0,ROUND(X177-(L178-AI178),2))</f>
        <v> -  </v>
      </c>
      <c t="str" s="89" r="Y178">
        <f>IF(M$8=0,0,ROUND(Y177-(M178-AJ178),2))</f>
        <v> -  </v>
      </c>
      <c t="str" s="89" r="Z178">
        <f>IF(N$8=0,0,ROUND(Z177-(N178-AK178),2))</f>
        <v> -  </v>
      </c>
      <c s="92" r="AA178"/>
      <c t="str" s="89" r="AB178">
        <f>ROUND(Q177*E$9/12,2)</f>
        <v>#NAME?</v>
      </c>
      <c t="str" s="89" r="AC178">
        <f>ROUND(R177*F$9/12,2)</f>
        <v>#NAME?</v>
      </c>
      <c t="str" s="89" r="AD178">
        <f>ROUND(S177*G$9/12,2)</f>
        <v>#NAME?</v>
      </c>
      <c t="str" s="89" r="AE178">
        <f>ROUND(T177*H$9/12,2)</f>
        <v>#NAME?</v>
      </c>
      <c t="str" s="89" r="AF178">
        <f>ROUND(U177*I$9/12,2)</f>
        <v>#NAME?</v>
      </c>
      <c t="str" s="89" r="AG178">
        <f>ROUND(V177*J$9/12,2)</f>
        <v> -  </v>
      </c>
      <c t="str" s="89" r="AH178">
        <f>ROUND(W177*K$9/12,2)</f>
        <v> -  </v>
      </c>
      <c t="str" s="89" r="AI178">
        <f>ROUND(X177*L$9/12,2)</f>
        <v> -  </v>
      </c>
      <c t="str" s="89" r="AJ178">
        <f>ROUND(Y177*M$9/12,2)</f>
        <v> -  </v>
      </c>
      <c t="str" s="89" r="AK178">
        <f>ROUND(Z177*N$9/12,2)</f>
        <v> -  </v>
      </c>
      <c t="str" s="89" r="AL178">
        <f>SUM(AB178:AK178)</f>
        <v>#NAME?</v>
      </c>
      <c s="93" r="AM178"/>
      <c t="str" s="89" r="AN178">
        <f>IF(Q177&gt;0,IF((Q177+AB178)&lt;E$10,Q177+AB178,E$10),0)</f>
        <v>#NAME?</v>
      </c>
      <c t="str" s="89" r="AO178">
        <f>IF(R177&gt;0,IF((R177+AC178)&lt;F$10,R177+AC178,F$10),0)</f>
        <v>#NAME?</v>
      </c>
      <c t="str" s="89" r="AP178">
        <f>IF(S177&gt;0,IF((S177+AD178)&lt;G$10,S177+AD178,G$10),0)</f>
        <v>#NAME?</v>
      </c>
      <c t="str" s="89" r="AQ178">
        <f>IF(T177&gt;0,IF((T177+AE178)&lt;H$10,T177+AE178,H$10),0)</f>
        <v>#NAME?</v>
      </c>
      <c t="str" s="89" r="AR178">
        <f>IF(U177&gt;0,IF((U177+AF178)&lt;I$10,U177+AF178,I$10),0)</f>
        <v>#NAME?</v>
      </c>
      <c t="str" s="89" r="AS178">
        <f>IF(V177&gt;0,IF((V177+AG178)&lt;J$10,V177+AG178,J$10),0)</f>
        <v> -  </v>
      </c>
      <c t="str" s="89" r="AT178">
        <f>IF(W177&gt;0,IF((W177+AH178)&lt;K$10,W177+AH178,K$10),0)</f>
        <v> -  </v>
      </c>
      <c t="str" s="89" r="AU178">
        <f>IF(X177&gt;0,IF((X177+AI178)&lt;L$10,X177+AI178,L$10),0)</f>
        <v> -  </v>
      </c>
      <c t="str" s="89" r="AV178">
        <f>IF(Y177&gt;0,IF((Y177+AJ178)&lt;M$10,Y177+AJ178,M$10),0)</f>
        <v> -  </v>
      </c>
      <c t="str" s="89" r="AW178">
        <f>IF(Z177&gt;0,IF((Z177+AK178)&lt;N$10,Z177+AK178,N$10),0)</f>
        <v> -  </v>
      </c>
      <c t="str" s="89" r="AX178">
        <f>SUM(AN178:AW178)</f>
        <v>#NAME?</v>
      </c>
      <c s="89" r="AY178"/>
      <c t="str" s="91" r="AZ178">
        <f>IF(NOT(snowball),0,IF(Q177&lt;=0,0,IF(AN178+$C178&gt;Q177+AB178,Q177+AB178-AN178,$C178)))</f>
        <v>#NAME?</v>
      </c>
      <c t="str" s="89" r="BA178">
        <f>IF(NOT(snowball),0,IF(R177&lt;=0,0,IF($C178&lt;=SUM($AZ178:AZ178),0,IF(AO178+$C178-SUM($AZ178:AZ178)&gt;R177+AC178,R177+AC178-AO178,$C178-SUM($AZ178:AZ178)))))</f>
        <v>#NAME?</v>
      </c>
      <c t="str" s="89" r="BB178">
        <f>IF(NOT(snowball),0,IF(S177&lt;=0,0,IF($C178&lt;=SUM($AZ178:BA178),0,IF(AP178+$C178-SUM($AZ178:BA178)&gt;S177+AD178,S177+AD178-AP178,$C178-SUM($AZ178:BA178)))))</f>
        <v>#NAME?</v>
      </c>
      <c t="str" s="89" r="BC178">
        <f>IF(NOT(snowball),0,IF(T177&lt;=0,0,IF($C178&lt;=SUM($AZ178:BB178),0,IF(AQ178+$C178-SUM($AZ178:BB178)&gt;T177+AE178,T177+AE178-AQ178,$C178-SUM($AZ178:BB178)))))</f>
        <v>#NAME?</v>
      </c>
      <c t="str" s="89" r="BD178">
        <f>IF(NOT(snowball),0,IF(U177&lt;=0,0,IF($C178&lt;=SUM($AZ178:BC178),0,IF(AR178+$C178-SUM($AZ178:BC178)&gt;U177+AF178,U177+AF178-AR178,$C178-SUM($AZ178:BC178)))))</f>
        <v>#NAME?</v>
      </c>
      <c t="str" s="89" r="BE178">
        <f>IF(NOT(snowball),0,IF(V177&lt;=0,0,IF($C178&lt;=SUM($AZ178:BD178),0,IF(AS178+$C178-SUM($AZ178:BD178)&gt;V177+AG178,V177+AG178-AS178,$C178-SUM($AZ178:BD178)))))</f>
        <v>#NAME?</v>
      </c>
      <c t="str" s="89" r="BF178">
        <f>IF(NOT(snowball),0,IF(W177&lt;=0,0,IF($C178&lt;=SUM($AZ178:BE178),0,IF(AT178+$C178-SUM($AZ178:BE178)&gt;W177+AH178,W177+AH178-AT178,$C178-SUM($AZ178:BE178)))))</f>
        <v>#NAME?</v>
      </c>
      <c t="str" s="89" r="BG178">
        <f>IF(NOT(snowball),0,IF(X177&lt;=0,0,IF($C178&lt;=SUM($AZ178:BF178),0,IF(AU178+$C178-SUM($AZ178:BF178)&gt;X177+AI178,X177+AI178-AU178,$C178-SUM($AZ178:BF178)))))</f>
        <v>#NAME?</v>
      </c>
      <c t="str" s="89" r="BH178">
        <f>IF(NOT(snowball),0,IF(Y177&lt;=0,0,IF($C178&lt;=SUM($AZ178:BG178),0,IF(AV178+$C178-SUM($AZ178:BG178)&gt;Y177+AJ178,Y177+AJ178-AV178,$C178-SUM($AZ178:BG178)))))</f>
        <v>#NAME?</v>
      </c>
      <c t="str" s="89" r="BI178">
        <f>IF(NOT(snowball),0,IF(Z177&lt;=0,0,IF($C178&lt;=SUM($AZ178:BH178),0,IF(AW178+$C178-SUM($AZ178:BH178)&gt;Z177+AK178,Z177+AK178-AW178,$C178-SUM($AZ178:BH178)))))</f>
        <v>#NAME?</v>
      </c>
    </row>
    <row customHeight="1" r="179" ht="10.5">
      <c t="str" s="85" r="A179">
        <f>IF(SUM(Q178:Z178)&lt;=0,"",A178+1)</f>
        <v>#NAME?</v>
      </c>
      <c t="str" s="86" r="B179">
        <f>IF(A179="",NA(),DATE(YEAR(B178),MONTH(B178)+1,1))</f>
        <v>#NAME?</v>
      </c>
      <c t="str" s="87" r="C179">
        <f>IF(A179="","",IF(snowball,IF(($E$5-AX179)&lt;0,0,$E$5-AX179),"n/a")+D179)</f>
        <v>#NAME?</v>
      </c>
      <c s="88" r="D179"/>
      <c t="str" s="89" r="E179">
        <f>AN179+AZ179</f>
        <v>#NAME?</v>
      </c>
      <c t="str" s="89" r="F179">
        <f>AO179+BA179</f>
        <v>#NAME?</v>
      </c>
      <c t="str" s="89" r="G179">
        <f>AP179+BB179</f>
        <v>#NAME?</v>
      </c>
      <c t="str" s="89" r="H179">
        <f>AQ179+BC179</f>
        <v>#NAME?</v>
      </c>
      <c t="str" s="89" r="I179">
        <f>AR179+BD179</f>
        <v>#NAME?</v>
      </c>
      <c t="str" s="89" r="J179">
        <f>AS179+BE179</f>
        <v>#NAME?</v>
      </c>
      <c t="str" s="89" r="K179">
        <f>AT179+BF179</f>
        <v>#NAME?</v>
      </c>
      <c t="str" s="89" r="L179">
        <f>AU179+BG179</f>
        <v>#NAME?</v>
      </c>
      <c t="str" s="89" r="M179">
        <f>AV179+BH179</f>
        <v>#NAME?</v>
      </c>
      <c t="str" s="89" r="N179">
        <f>AW179+BI179</f>
        <v>#NAME?</v>
      </c>
      <c s="90" r="O179"/>
      <c t="str" s="89" r="P179">
        <f>SUM(Q179:Z179)</f>
        <v>#NAME?</v>
      </c>
      <c t="str" s="89" r="Q179">
        <f>IF(E$8=0,0,ROUND(Q178-(E179-AB179),2))</f>
        <v>#NAME?</v>
      </c>
      <c t="str" s="89" r="R179">
        <f>IF(F$8=0,0,ROUND(R178-(F179-AC179),2))</f>
        <v>#NAME?</v>
      </c>
      <c t="str" s="89" r="S179">
        <f>IF(G$8=0,0,ROUND(S178-(G179-AD179),2))</f>
        <v>#NAME?</v>
      </c>
      <c t="str" s="89" r="T179">
        <f>IF(H$8=0,0,ROUND(T178-(H179-AE179),2))</f>
        <v>#NAME?</v>
      </c>
      <c t="str" s="89" r="U179">
        <f>IF(I$8=0,0,ROUND(U178-(I179-AF179),2))</f>
        <v>#NAME?</v>
      </c>
      <c t="str" s="89" r="V179">
        <f>IF(J$8=0,0,ROUND(V178-(J179-AG179),2))</f>
        <v> -  </v>
      </c>
      <c t="str" s="89" r="W179">
        <f>IF(K$8=0,0,ROUND(W178-(K179-AH179),2))</f>
        <v> -  </v>
      </c>
      <c t="str" s="89" r="X179">
        <f>IF(L$8=0,0,ROUND(X178-(L179-AI179),2))</f>
        <v> -  </v>
      </c>
      <c t="str" s="89" r="Y179">
        <f>IF(M$8=0,0,ROUND(Y178-(M179-AJ179),2))</f>
        <v> -  </v>
      </c>
      <c t="str" s="89" r="Z179">
        <f>IF(N$8=0,0,ROUND(Z178-(N179-AK179),2))</f>
        <v> -  </v>
      </c>
      <c s="92" r="AA179"/>
      <c t="str" s="89" r="AB179">
        <f>ROUND(Q178*E$9/12,2)</f>
        <v>#NAME?</v>
      </c>
      <c t="str" s="89" r="AC179">
        <f>ROUND(R178*F$9/12,2)</f>
        <v>#NAME?</v>
      </c>
      <c t="str" s="89" r="AD179">
        <f>ROUND(S178*G$9/12,2)</f>
        <v>#NAME?</v>
      </c>
      <c t="str" s="89" r="AE179">
        <f>ROUND(T178*H$9/12,2)</f>
        <v>#NAME?</v>
      </c>
      <c t="str" s="89" r="AF179">
        <f>ROUND(U178*I$9/12,2)</f>
        <v>#NAME?</v>
      </c>
      <c t="str" s="89" r="AG179">
        <f>ROUND(V178*J$9/12,2)</f>
        <v> -  </v>
      </c>
      <c t="str" s="89" r="AH179">
        <f>ROUND(W178*K$9/12,2)</f>
        <v> -  </v>
      </c>
      <c t="str" s="89" r="AI179">
        <f>ROUND(X178*L$9/12,2)</f>
        <v> -  </v>
      </c>
      <c t="str" s="89" r="AJ179">
        <f>ROUND(Y178*M$9/12,2)</f>
        <v> -  </v>
      </c>
      <c t="str" s="89" r="AK179">
        <f>ROUND(Z178*N$9/12,2)</f>
        <v> -  </v>
      </c>
      <c t="str" s="89" r="AL179">
        <f>SUM(AB179:AK179)</f>
        <v>#NAME?</v>
      </c>
      <c s="93" r="AM179"/>
      <c t="str" s="89" r="AN179">
        <f>IF(Q178&gt;0,IF((Q178+AB179)&lt;E$10,Q178+AB179,E$10),0)</f>
        <v>#NAME?</v>
      </c>
      <c t="str" s="89" r="AO179">
        <f>IF(R178&gt;0,IF((R178+AC179)&lt;F$10,R178+AC179,F$10),0)</f>
        <v>#NAME?</v>
      </c>
      <c t="str" s="89" r="AP179">
        <f>IF(S178&gt;0,IF((S178+AD179)&lt;G$10,S178+AD179,G$10),0)</f>
        <v>#NAME?</v>
      </c>
      <c t="str" s="89" r="AQ179">
        <f>IF(T178&gt;0,IF((T178+AE179)&lt;H$10,T178+AE179,H$10),0)</f>
        <v>#NAME?</v>
      </c>
      <c t="str" s="89" r="AR179">
        <f>IF(U178&gt;0,IF((U178+AF179)&lt;I$10,U178+AF179,I$10),0)</f>
        <v>#NAME?</v>
      </c>
      <c t="str" s="89" r="AS179">
        <f>IF(V178&gt;0,IF((V178+AG179)&lt;J$10,V178+AG179,J$10),0)</f>
        <v> -  </v>
      </c>
      <c t="str" s="89" r="AT179">
        <f>IF(W178&gt;0,IF((W178+AH179)&lt;K$10,W178+AH179,K$10),0)</f>
        <v> -  </v>
      </c>
      <c t="str" s="89" r="AU179">
        <f>IF(X178&gt;0,IF((X178+AI179)&lt;L$10,X178+AI179,L$10),0)</f>
        <v> -  </v>
      </c>
      <c t="str" s="89" r="AV179">
        <f>IF(Y178&gt;0,IF((Y178+AJ179)&lt;M$10,Y178+AJ179,M$10),0)</f>
        <v> -  </v>
      </c>
      <c t="str" s="89" r="AW179">
        <f>IF(Z178&gt;0,IF((Z178+AK179)&lt;N$10,Z178+AK179,N$10),0)</f>
        <v> -  </v>
      </c>
      <c t="str" s="89" r="AX179">
        <f>SUM(AN179:AW179)</f>
        <v>#NAME?</v>
      </c>
      <c s="89" r="AY179"/>
      <c t="str" s="91" r="AZ179">
        <f>IF(NOT(snowball),0,IF(Q178&lt;=0,0,IF(AN179+$C179&gt;Q178+AB179,Q178+AB179-AN179,$C179)))</f>
        <v>#NAME?</v>
      </c>
      <c t="str" s="89" r="BA179">
        <f>IF(NOT(snowball),0,IF(R178&lt;=0,0,IF($C179&lt;=SUM($AZ179:AZ179),0,IF(AO179+$C179-SUM($AZ179:AZ179)&gt;R178+AC179,R178+AC179-AO179,$C179-SUM($AZ179:AZ179)))))</f>
        <v>#NAME?</v>
      </c>
      <c t="str" s="89" r="BB179">
        <f>IF(NOT(snowball),0,IF(S178&lt;=0,0,IF($C179&lt;=SUM($AZ179:BA179),0,IF(AP179+$C179-SUM($AZ179:BA179)&gt;S178+AD179,S178+AD179-AP179,$C179-SUM($AZ179:BA179)))))</f>
        <v>#NAME?</v>
      </c>
      <c t="str" s="89" r="BC179">
        <f>IF(NOT(snowball),0,IF(T178&lt;=0,0,IF($C179&lt;=SUM($AZ179:BB179),0,IF(AQ179+$C179-SUM($AZ179:BB179)&gt;T178+AE179,T178+AE179-AQ179,$C179-SUM($AZ179:BB179)))))</f>
        <v>#NAME?</v>
      </c>
      <c t="str" s="89" r="BD179">
        <f>IF(NOT(snowball),0,IF(U178&lt;=0,0,IF($C179&lt;=SUM($AZ179:BC179),0,IF(AR179+$C179-SUM($AZ179:BC179)&gt;U178+AF179,U178+AF179-AR179,$C179-SUM($AZ179:BC179)))))</f>
        <v>#NAME?</v>
      </c>
      <c t="str" s="89" r="BE179">
        <f>IF(NOT(snowball),0,IF(V178&lt;=0,0,IF($C179&lt;=SUM($AZ179:BD179),0,IF(AS179+$C179-SUM($AZ179:BD179)&gt;V178+AG179,V178+AG179-AS179,$C179-SUM($AZ179:BD179)))))</f>
        <v>#NAME?</v>
      </c>
      <c t="str" s="89" r="BF179">
        <f>IF(NOT(snowball),0,IF(W178&lt;=0,0,IF($C179&lt;=SUM($AZ179:BE179),0,IF(AT179+$C179-SUM($AZ179:BE179)&gt;W178+AH179,W178+AH179-AT179,$C179-SUM($AZ179:BE179)))))</f>
        <v>#NAME?</v>
      </c>
      <c t="str" s="89" r="BG179">
        <f>IF(NOT(snowball),0,IF(X178&lt;=0,0,IF($C179&lt;=SUM($AZ179:BF179),0,IF(AU179+$C179-SUM($AZ179:BF179)&gt;X178+AI179,X178+AI179-AU179,$C179-SUM($AZ179:BF179)))))</f>
        <v>#NAME?</v>
      </c>
      <c t="str" s="89" r="BH179">
        <f>IF(NOT(snowball),0,IF(Y178&lt;=0,0,IF($C179&lt;=SUM($AZ179:BG179),0,IF(AV179+$C179-SUM($AZ179:BG179)&gt;Y178+AJ179,Y178+AJ179-AV179,$C179-SUM($AZ179:BG179)))))</f>
        <v>#NAME?</v>
      </c>
      <c t="str" s="89" r="BI179">
        <f>IF(NOT(snowball),0,IF(Z178&lt;=0,0,IF($C179&lt;=SUM($AZ179:BH179),0,IF(AW179+$C179-SUM($AZ179:BH179)&gt;Z178+AK179,Z178+AK179-AW179,$C179-SUM($AZ179:BH179)))))</f>
        <v>#NAME?</v>
      </c>
    </row>
    <row customHeight="1" r="180" ht="10.5">
      <c t="str" s="85" r="A180">
        <f>IF(SUM(Q179:Z179)&lt;=0,"",A179+1)</f>
        <v>#NAME?</v>
      </c>
      <c t="str" s="86" r="B180">
        <f>IF(A180="",NA(),DATE(YEAR(B179),MONTH(B179)+1,1))</f>
        <v>#NAME?</v>
      </c>
      <c t="str" s="87" r="C180">
        <f>IF(A180="","",IF(snowball,IF(($E$5-AX180)&lt;0,0,$E$5-AX180),"n/a")+D180)</f>
        <v>#NAME?</v>
      </c>
      <c s="88" r="D180"/>
      <c t="str" s="89" r="E180">
        <f>AN180+AZ180</f>
        <v>#NAME?</v>
      </c>
      <c t="str" s="89" r="F180">
        <f>AO180+BA180</f>
        <v>#NAME?</v>
      </c>
      <c t="str" s="89" r="G180">
        <f>AP180+BB180</f>
        <v>#NAME?</v>
      </c>
      <c t="str" s="89" r="H180">
        <f>AQ180+BC180</f>
        <v>#NAME?</v>
      </c>
      <c t="str" s="89" r="I180">
        <f>AR180+BD180</f>
        <v>#NAME?</v>
      </c>
      <c t="str" s="89" r="J180">
        <f>AS180+BE180</f>
        <v>#NAME?</v>
      </c>
      <c t="str" s="89" r="K180">
        <f>AT180+BF180</f>
        <v>#NAME?</v>
      </c>
      <c t="str" s="89" r="L180">
        <f>AU180+BG180</f>
        <v>#NAME?</v>
      </c>
      <c t="str" s="89" r="M180">
        <f>AV180+BH180</f>
        <v>#NAME?</v>
      </c>
      <c t="str" s="89" r="N180">
        <f>AW180+BI180</f>
        <v>#NAME?</v>
      </c>
      <c s="90" r="O180"/>
      <c t="str" s="89" r="P180">
        <f>SUM(Q180:Z180)</f>
        <v>#NAME?</v>
      </c>
      <c t="str" s="89" r="Q180">
        <f>IF(E$8=0,0,ROUND(Q179-(E180-AB180),2))</f>
        <v>#NAME?</v>
      </c>
      <c t="str" s="89" r="R180">
        <f>IF(F$8=0,0,ROUND(R179-(F180-AC180),2))</f>
        <v>#NAME?</v>
      </c>
      <c t="str" s="89" r="S180">
        <f>IF(G$8=0,0,ROUND(S179-(G180-AD180),2))</f>
        <v>#NAME?</v>
      </c>
      <c t="str" s="89" r="T180">
        <f>IF(H$8=0,0,ROUND(T179-(H180-AE180),2))</f>
        <v>#NAME?</v>
      </c>
      <c t="str" s="89" r="U180">
        <f>IF(I$8=0,0,ROUND(U179-(I180-AF180),2))</f>
        <v>#NAME?</v>
      </c>
      <c t="str" s="89" r="V180">
        <f>IF(J$8=0,0,ROUND(V179-(J180-AG180),2))</f>
        <v> -  </v>
      </c>
      <c t="str" s="89" r="W180">
        <f>IF(K$8=0,0,ROUND(W179-(K180-AH180),2))</f>
        <v> -  </v>
      </c>
      <c t="str" s="89" r="X180">
        <f>IF(L$8=0,0,ROUND(X179-(L180-AI180),2))</f>
        <v> -  </v>
      </c>
      <c t="str" s="89" r="Y180">
        <f>IF(M$8=0,0,ROUND(Y179-(M180-AJ180),2))</f>
        <v> -  </v>
      </c>
      <c t="str" s="89" r="Z180">
        <f>IF(N$8=0,0,ROUND(Z179-(N180-AK180),2))</f>
        <v> -  </v>
      </c>
      <c s="92" r="AA180"/>
      <c t="str" s="89" r="AB180">
        <f>ROUND(Q179*E$9/12,2)</f>
        <v>#NAME?</v>
      </c>
      <c t="str" s="89" r="AC180">
        <f>ROUND(R179*F$9/12,2)</f>
        <v>#NAME?</v>
      </c>
      <c t="str" s="89" r="AD180">
        <f>ROUND(S179*G$9/12,2)</f>
        <v>#NAME?</v>
      </c>
      <c t="str" s="89" r="AE180">
        <f>ROUND(T179*H$9/12,2)</f>
        <v>#NAME?</v>
      </c>
      <c t="str" s="89" r="AF180">
        <f>ROUND(U179*I$9/12,2)</f>
        <v>#NAME?</v>
      </c>
      <c t="str" s="89" r="AG180">
        <f>ROUND(V179*J$9/12,2)</f>
        <v> -  </v>
      </c>
      <c t="str" s="89" r="AH180">
        <f>ROUND(W179*K$9/12,2)</f>
        <v> -  </v>
      </c>
      <c t="str" s="89" r="AI180">
        <f>ROUND(X179*L$9/12,2)</f>
        <v> -  </v>
      </c>
      <c t="str" s="89" r="AJ180">
        <f>ROUND(Y179*M$9/12,2)</f>
        <v> -  </v>
      </c>
      <c t="str" s="89" r="AK180">
        <f>ROUND(Z179*N$9/12,2)</f>
        <v> -  </v>
      </c>
      <c t="str" s="89" r="AL180">
        <f>SUM(AB180:AK180)</f>
        <v>#NAME?</v>
      </c>
      <c s="93" r="AM180"/>
      <c t="str" s="89" r="AN180">
        <f>IF(Q179&gt;0,IF((Q179+AB180)&lt;E$10,Q179+AB180,E$10),0)</f>
        <v>#NAME?</v>
      </c>
      <c t="str" s="89" r="AO180">
        <f>IF(R179&gt;0,IF((R179+AC180)&lt;F$10,R179+AC180,F$10),0)</f>
        <v>#NAME?</v>
      </c>
      <c t="str" s="89" r="AP180">
        <f>IF(S179&gt;0,IF((S179+AD180)&lt;G$10,S179+AD180,G$10),0)</f>
        <v>#NAME?</v>
      </c>
      <c t="str" s="89" r="AQ180">
        <f>IF(T179&gt;0,IF((T179+AE180)&lt;H$10,T179+AE180,H$10),0)</f>
        <v>#NAME?</v>
      </c>
      <c t="str" s="89" r="AR180">
        <f>IF(U179&gt;0,IF((U179+AF180)&lt;I$10,U179+AF180,I$10),0)</f>
        <v>#NAME?</v>
      </c>
      <c t="str" s="89" r="AS180">
        <f>IF(V179&gt;0,IF((V179+AG180)&lt;J$10,V179+AG180,J$10),0)</f>
        <v> -  </v>
      </c>
      <c t="str" s="89" r="AT180">
        <f>IF(W179&gt;0,IF((W179+AH180)&lt;K$10,W179+AH180,K$10),0)</f>
        <v> -  </v>
      </c>
      <c t="str" s="89" r="AU180">
        <f>IF(X179&gt;0,IF((X179+AI180)&lt;L$10,X179+AI180,L$10),0)</f>
        <v> -  </v>
      </c>
      <c t="str" s="89" r="AV180">
        <f>IF(Y179&gt;0,IF((Y179+AJ180)&lt;M$10,Y179+AJ180,M$10),0)</f>
        <v> -  </v>
      </c>
      <c t="str" s="89" r="AW180">
        <f>IF(Z179&gt;0,IF((Z179+AK180)&lt;N$10,Z179+AK180,N$10),0)</f>
        <v> -  </v>
      </c>
      <c t="str" s="89" r="AX180">
        <f>SUM(AN180:AW180)</f>
        <v>#NAME?</v>
      </c>
      <c s="89" r="AY180"/>
      <c t="str" s="91" r="AZ180">
        <f>IF(NOT(snowball),0,IF(Q179&lt;=0,0,IF(AN180+$C180&gt;Q179+AB180,Q179+AB180-AN180,$C180)))</f>
        <v>#NAME?</v>
      </c>
      <c t="str" s="89" r="BA180">
        <f>IF(NOT(snowball),0,IF(R179&lt;=0,0,IF($C180&lt;=SUM($AZ180:AZ180),0,IF(AO180+$C180-SUM($AZ180:AZ180)&gt;R179+AC180,R179+AC180-AO180,$C180-SUM($AZ180:AZ180)))))</f>
        <v>#NAME?</v>
      </c>
      <c t="str" s="89" r="BB180">
        <f>IF(NOT(snowball),0,IF(S179&lt;=0,0,IF($C180&lt;=SUM($AZ180:BA180),0,IF(AP180+$C180-SUM($AZ180:BA180)&gt;S179+AD180,S179+AD180-AP180,$C180-SUM($AZ180:BA180)))))</f>
        <v>#NAME?</v>
      </c>
      <c t="str" s="89" r="BC180">
        <f>IF(NOT(snowball),0,IF(T179&lt;=0,0,IF($C180&lt;=SUM($AZ180:BB180),0,IF(AQ180+$C180-SUM($AZ180:BB180)&gt;T179+AE180,T179+AE180-AQ180,$C180-SUM($AZ180:BB180)))))</f>
        <v>#NAME?</v>
      </c>
      <c t="str" s="89" r="BD180">
        <f>IF(NOT(snowball),0,IF(U179&lt;=0,0,IF($C180&lt;=SUM($AZ180:BC180),0,IF(AR180+$C180-SUM($AZ180:BC180)&gt;U179+AF180,U179+AF180-AR180,$C180-SUM($AZ180:BC180)))))</f>
        <v>#NAME?</v>
      </c>
      <c t="str" s="89" r="BE180">
        <f>IF(NOT(snowball),0,IF(V179&lt;=0,0,IF($C180&lt;=SUM($AZ180:BD180),0,IF(AS180+$C180-SUM($AZ180:BD180)&gt;V179+AG180,V179+AG180-AS180,$C180-SUM($AZ180:BD180)))))</f>
        <v>#NAME?</v>
      </c>
      <c t="str" s="89" r="BF180">
        <f>IF(NOT(snowball),0,IF(W179&lt;=0,0,IF($C180&lt;=SUM($AZ180:BE180),0,IF(AT180+$C180-SUM($AZ180:BE180)&gt;W179+AH180,W179+AH180-AT180,$C180-SUM($AZ180:BE180)))))</f>
        <v>#NAME?</v>
      </c>
      <c t="str" s="89" r="BG180">
        <f>IF(NOT(snowball),0,IF(X179&lt;=0,0,IF($C180&lt;=SUM($AZ180:BF180),0,IF(AU180+$C180-SUM($AZ180:BF180)&gt;X179+AI180,X179+AI180-AU180,$C180-SUM($AZ180:BF180)))))</f>
        <v>#NAME?</v>
      </c>
      <c t="str" s="89" r="BH180">
        <f>IF(NOT(snowball),0,IF(Y179&lt;=0,0,IF($C180&lt;=SUM($AZ180:BG180),0,IF(AV180+$C180-SUM($AZ180:BG180)&gt;Y179+AJ180,Y179+AJ180-AV180,$C180-SUM($AZ180:BG180)))))</f>
        <v>#NAME?</v>
      </c>
      <c t="str" s="89" r="BI180">
        <f>IF(NOT(snowball),0,IF(Z179&lt;=0,0,IF($C180&lt;=SUM($AZ180:BH180),0,IF(AW180+$C180-SUM($AZ180:BH180)&gt;Z179+AK180,Z179+AK180-AW180,$C180-SUM($AZ180:BH180)))))</f>
        <v>#NAME?</v>
      </c>
    </row>
    <row customHeight="1" r="181" ht="10.5">
      <c t="str" s="85" r="A181">
        <f>IF(SUM(Q180:Z180)&lt;=0,"",A180+1)</f>
        <v>#NAME?</v>
      </c>
      <c t="str" s="86" r="B181">
        <f>IF(A181="",NA(),DATE(YEAR(B180),MONTH(B180)+1,1))</f>
        <v>#NAME?</v>
      </c>
      <c t="str" s="87" r="C181">
        <f>IF(A181="","",IF(snowball,IF(($E$5-AX181)&lt;0,0,$E$5-AX181),"n/a")+D181)</f>
        <v>#NAME?</v>
      </c>
      <c s="88" r="D181"/>
      <c t="str" s="89" r="E181">
        <f>AN181+AZ181</f>
        <v>#NAME?</v>
      </c>
      <c t="str" s="89" r="F181">
        <f>AO181+BA181</f>
        <v>#NAME?</v>
      </c>
      <c t="str" s="89" r="G181">
        <f>AP181+BB181</f>
        <v>#NAME?</v>
      </c>
      <c t="str" s="89" r="H181">
        <f>AQ181+BC181</f>
        <v>#NAME?</v>
      </c>
      <c t="str" s="89" r="I181">
        <f>AR181+BD181</f>
        <v>#NAME?</v>
      </c>
      <c t="str" s="89" r="J181">
        <f>AS181+BE181</f>
        <v>#NAME?</v>
      </c>
      <c t="str" s="89" r="K181">
        <f>AT181+BF181</f>
        <v>#NAME?</v>
      </c>
      <c t="str" s="89" r="L181">
        <f>AU181+BG181</f>
        <v>#NAME?</v>
      </c>
      <c t="str" s="89" r="M181">
        <f>AV181+BH181</f>
        <v>#NAME?</v>
      </c>
      <c t="str" s="89" r="N181">
        <f>AW181+BI181</f>
        <v>#NAME?</v>
      </c>
      <c s="90" r="O181"/>
      <c t="str" s="89" r="P181">
        <f>SUM(Q181:Z181)</f>
        <v>#NAME?</v>
      </c>
      <c t="str" s="89" r="Q181">
        <f>IF(E$8=0,0,ROUND(Q180-(E181-AB181),2))</f>
        <v>#NAME?</v>
      </c>
      <c t="str" s="89" r="R181">
        <f>IF(F$8=0,0,ROUND(R180-(F181-AC181),2))</f>
        <v>#NAME?</v>
      </c>
      <c t="str" s="89" r="S181">
        <f>IF(G$8=0,0,ROUND(S180-(G181-AD181),2))</f>
        <v>#NAME?</v>
      </c>
      <c t="str" s="89" r="T181">
        <f>IF(H$8=0,0,ROUND(T180-(H181-AE181),2))</f>
        <v>#NAME?</v>
      </c>
      <c t="str" s="89" r="U181">
        <f>IF(I$8=0,0,ROUND(U180-(I181-AF181),2))</f>
        <v>#NAME?</v>
      </c>
      <c t="str" s="89" r="V181">
        <f>IF(J$8=0,0,ROUND(V180-(J181-AG181),2))</f>
        <v> -  </v>
      </c>
      <c t="str" s="89" r="W181">
        <f>IF(K$8=0,0,ROUND(W180-(K181-AH181),2))</f>
        <v> -  </v>
      </c>
      <c t="str" s="89" r="X181">
        <f>IF(L$8=0,0,ROUND(X180-(L181-AI181),2))</f>
        <v> -  </v>
      </c>
      <c t="str" s="89" r="Y181">
        <f>IF(M$8=0,0,ROUND(Y180-(M181-AJ181),2))</f>
        <v> -  </v>
      </c>
      <c t="str" s="89" r="Z181">
        <f>IF(N$8=0,0,ROUND(Z180-(N181-AK181),2))</f>
        <v> -  </v>
      </c>
      <c s="92" r="AA181"/>
      <c t="str" s="89" r="AB181">
        <f>ROUND(Q180*E$9/12,2)</f>
        <v>#NAME?</v>
      </c>
      <c t="str" s="89" r="AC181">
        <f>ROUND(R180*F$9/12,2)</f>
        <v>#NAME?</v>
      </c>
      <c t="str" s="89" r="AD181">
        <f>ROUND(S180*G$9/12,2)</f>
        <v>#NAME?</v>
      </c>
      <c t="str" s="89" r="AE181">
        <f>ROUND(T180*H$9/12,2)</f>
        <v>#NAME?</v>
      </c>
      <c t="str" s="89" r="AF181">
        <f>ROUND(U180*I$9/12,2)</f>
        <v>#NAME?</v>
      </c>
      <c t="str" s="89" r="AG181">
        <f>ROUND(V180*J$9/12,2)</f>
        <v> -  </v>
      </c>
      <c t="str" s="89" r="AH181">
        <f>ROUND(W180*K$9/12,2)</f>
        <v> -  </v>
      </c>
      <c t="str" s="89" r="AI181">
        <f>ROUND(X180*L$9/12,2)</f>
        <v> -  </v>
      </c>
      <c t="str" s="89" r="AJ181">
        <f>ROUND(Y180*M$9/12,2)</f>
        <v> -  </v>
      </c>
      <c t="str" s="89" r="AK181">
        <f>ROUND(Z180*N$9/12,2)</f>
        <v> -  </v>
      </c>
      <c t="str" s="89" r="AL181">
        <f>SUM(AB181:AK181)</f>
        <v>#NAME?</v>
      </c>
      <c s="93" r="AM181"/>
      <c t="str" s="89" r="AN181">
        <f>IF(Q180&gt;0,IF((Q180+AB181)&lt;E$10,Q180+AB181,E$10),0)</f>
        <v>#NAME?</v>
      </c>
      <c t="str" s="89" r="AO181">
        <f>IF(R180&gt;0,IF((R180+AC181)&lt;F$10,R180+AC181,F$10),0)</f>
        <v>#NAME?</v>
      </c>
      <c t="str" s="89" r="AP181">
        <f>IF(S180&gt;0,IF((S180+AD181)&lt;G$10,S180+AD181,G$10),0)</f>
        <v>#NAME?</v>
      </c>
      <c t="str" s="89" r="AQ181">
        <f>IF(T180&gt;0,IF((T180+AE181)&lt;H$10,T180+AE181,H$10),0)</f>
        <v>#NAME?</v>
      </c>
      <c t="str" s="89" r="AR181">
        <f>IF(U180&gt;0,IF((U180+AF181)&lt;I$10,U180+AF181,I$10),0)</f>
        <v>#NAME?</v>
      </c>
      <c t="str" s="89" r="AS181">
        <f>IF(V180&gt;0,IF((V180+AG181)&lt;J$10,V180+AG181,J$10),0)</f>
        <v> -  </v>
      </c>
      <c t="str" s="89" r="AT181">
        <f>IF(W180&gt;0,IF((W180+AH181)&lt;K$10,W180+AH181,K$10),0)</f>
        <v> -  </v>
      </c>
      <c t="str" s="89" r="AU181">
        <f>IF(X180&gt;0,IF((X180+AI181)&lt;L$10,X180+AI181,L$10),0)</f>
        <v> -  </v>
      </c>
      <c t="str" s="89" r="AV181">
        <f>IF(Y180&gt;0,IF((Y180+AJ181)&lt;M$10,Y180+AJ181,M$10),0)</f>
        <v> -  </v>
      </c>
      <c t="str" s="89" r="AW181">
        <f>IF(Z180&gt;0,IF((Z180+AK181)&lt;N$10,Z180+AK181,N$10),0)</f>
        <v> -  </v>
      </c>
      <c t="str" s="89" r="AX181">
        <f>SUM(AN181:AW181)</f>
        <v>#NAME?</v>
      </c>
      <c s="89" r="AY181"/>
      <c t="str" s="91" r="AZ181">
        <f>IF(NOT(snowball),0,IF(Q180&lt;=0,0,IF(AN181+$C181&gt;Q180+AB181,Q180+AB181-AN181,$C181)))</f>
        <v>#NAME?</v>
      </c>
      <c t="str" s="89" r="BA181">
        <f>IF(NOT(snowball),0,IF(R180&lt;=0,0,IF($C181&lt;=SUM($AZ181:AZ181),0,IF(AO181+$C181-SUM($AZ181:AZ181)&gt;R180+AC181,R180+AC181-AO181,$C181-SUM($AZ181:AZ181)))))</f>
        <v>#NAME?</v>
      </c>
      <c t="str" s="89" r="BB181">
        <f>IF(NOT(snowball),0,IF(S180&lt;=0,0,IF($C181&lt;=SUM($AZ181:BA181),0,IF(AP181+$C181-SUM($AZ181:BA181)&gt;S180+AD181,S180+AD181-AP181,$C181-SUM($AZ181:BA181)))))</f>
        <v>#NAME?</v>
      </c>
      <c t="str" s="89" r="BC181">
        <f>IF(NOT(snowball),0,IF(T180&lt;=0,0,IF($C181&lt;=SUM($AZ181:BB181),0,IF(AQ181+$C181-SUM($AZ181:BB181)&gt;T180+AE181,T180+AE181-AQ181,$C181-SUM($AZ181:BB181)))))</f>
        <v>#NAME?</v>
      </c>
      <c t="str" s="89" r="BD181">
        <f>IF(NOT(snowball),0,IF(U180&lt;=0,0,IF($C181&lt;=SUM($AZ181:BC181),0,IF(AR181+$C181-SUM($AZ181:BC181)&gt;U180+AF181,U180+AF181-AR181,$C181-SUM($AZ181:BC181)))))</f>
        <v>#NAME?</v>
      </c>
      <c t="str" s="89" r="BE181">
        <f>IF(NOT(snowball),0,IF(V180&lt;=0,0,IF($C181&lt;=SUM($AZ181:BD181),0,IF(AS181+$C181-SUM($AZ181:BD181)&gt;V180+AG181,V180+AG181-AS181,$C181-SUM($AZ181:BD181)))))</f>
        <v>#NAME?</v>
      </c>
      <c t="str" s="89" r="BF181">
        <f>IF(NOT(snowball),0,IF(W180&lt;=0,0,IF($C181&lt;=SUM($AZ181:BE181),0,IF(AT181+$C181-SUM($AZ181:BE181)&gt;W180+AH181,W180+AH181-AT181,$C181-SUM($AZ181:BE181)))))</f>
        <v>#NAME?</v>
      </c>
      <c t="str" s="89" r="BG181">
        <f>IF(NOT(snowball),0,IF(X180&lt;=0,0,IF($C181&lt;=SUM($AZ181:BF181),0,IF(AU181+$C181-SUM($AZ181:BF181)&gt;X180+AI181,X180+AI181-AU181,$C181-SUM($AZ181:BF181)))))</f>
        <v>#NAME?</v>
      </c>
      <c t="str" s="89" r="BH181">
        <f>IF(NOT(snowball),0,IF(Y180&lt;=0,0,IF($C181&lt;=SUM($AZ181:BG181),0,IF(AV181+$C181-SUM($AZ181:BG181)&gt;Y180+AJ181,Y180+AJ181-AV181,$C181-SUM($AZ181:BG181)))))</f>
        <v>#NAME?</v>
      </c>
      <c t="str" s="89" r="BI181">
        <f>IF(NOT(snowball),0,IF(Z180&lt;=0,0,IF($C181&lt;=SUM($AZ181:BH181),0,IF(AW181+$C181-SUM($AZ181:BH181)&gt;Z180+AK181,Z180+AK181-AW181,$C181-SUM($AZ181:BH181)))))</f>
        <v>#NAME?</v>
      </c>
    </row>
    <row customHeight="1" r="182" ht="10.5">
      <c t="str" s="85" r="A182">
        <f>IF(SUM(Q181:Z181)&lt;=0,"",A181+1)</f>
        <v>#NAME?</v>
      </c>
      <c t="str" s="86" r="B182">
        <f>IF(A182="",NA(),DATE(YEAR(B181),MONTH(B181)+1,1))</f>
        <v>#NAME?</v>
      </c>
      <c t="str" s="87" r="C182">
        <f>IF(A182="","",IF(snowball,IF(($E$5-AX182)&lt;0,0,$E$5-AX182),"n/a")+D182)</f>
        <v>#NAME?</v>
      </c>
      <c s="88" r="D182"/>
      <c t="str" s="89" r="E182">
        <f>AN182+AZ182</f>
        <v>#NAME?</v>
      </c>
      <c t="str" s="89" r="F182">
        <f>AO182+BA182</f>
        <v>#NAME?</v>
      </c>
      <c t="str" s="89" r="G182">
        <f>AP182+BB182</f>
        <v>#NAME?</v>
      </c>
      <c t="str" s="89" r="H182">
        <f>AQ182+BC182</f>
        <v>#NAME?</v>
      </c>
      <c t="str" s="89" r="I182">
        <f>AR182+BD182</f>
        <v>#NAME?</v>
      </c>
      <c t="str" s="89" r="J182">
        <f>AS182+BE182</f>
        <v>#NAME?</v>
      </c>
      <c t="str" s="89" r="K182">
        <f>AT182+BF182</f>
        <v>#NAME?</v>
      </c>
      <c t="str" s="89" r="L182">
        <f>AU182+BG182</f>
        <v>#NAME?</v>
      </c>
      <c t="str" s="89" r="M182">
        <f>AV182+BH182</f>
        <v>#NAME?</v>
      </c>
      <c t="str" s="89" r="N182">
        <f>AW182+BI182</f>
        <v>#NAME?</v>
      </c>
      <c s="90" r="O182"/>
      <c t="str" s="89" r="P182">
        <f>SUM(Q182:Z182)</f>
        <v>#NAME?</v>
      </c>
      <c t="str" s="89" r="Q182">
        <f>IF(E$8=0,0,ROUND(Q181-(E182-AB182),2))</f>
        <v>#NAME?</v>
      </c>
      <c t="str" s="89" r="R182">
        <f>IF(F$8=0,0,ROUND(R181-(F182-AC182),2))</f>
        <v>#NAME?</v>
      </c>
      <c t="str" s="89" r="S182">
        <f>IF(G$8=0,0,ROUND(S181-(G182-AD182),2))</f>
        <v>#NAME?</v>
      </c>
      <c t="str" s="89" r="T182">
        <f>IF(H$8=0,0,ROUND(T181-(H182-AE182),2))</f>
        <v>#NAME?</v>
      </c>
      <c t="str" s="89" r="U182">
        <f>IF(I$8=0,0,ROUND(U181-(I182-AF182),2))</f>
        <v>#NAME?</v>
      </c>
      <c t="str" s="89" r="V182">
        <f>IF(J$8=0,0,ROUND(V181-(J182-AG182),2))</f>
        <v> -  </v>
      </c>
      <c t="str" s="89" r="W182">
        <f>IF(K$8=0,0,ROUND(W181-(K182-AH182),2))</f>
        <v> -  </v>
      </c>
      <c t="str" s="89" r="X182">
        <f>IF(L$8=0,0,ROUND(X181-(L182-AI182),2))</f>
        <v> -  </v>
      </c>
      <c t="str" s="89" r="Y182">
        <f>IF(M$8=0,0,ROUND(Y181-(M182-AJ182),2))</f>
        <v> -  </v>
      </c>
      <c t="str" s="89" r="Z182">
        <f>IF(N$8=0,0,ROUND(Z181-(N182-AK182),2))</f>
        <v> -  </v>
      </c>
      <c s="92" r="AA182"/>
      <c t="str" s="89" r="AB182">
        <f>ROUND(Q181*E$9/12,2)</f>
        <v>#NAME?</v>
      </c>
      <c t="str" s="89" r="AC182">
        <f>ROUND(R181*F$9/12,2)</f>
        <v>#NAME?</v>
      </c>
      <c t="str" s="89" r="AD182">
        <f>ROUND(S181*G$9/12,2)</f>
        <v>#NAME?</v>
      </c>
      <c t="str" s="89" r="AE182">
        <f>ROUND(T181*H$9/12,2)</f>
        <v>#NAME?</v>
      </c>
      <c t="str" s="89" r="AF182">
        <f>ROUND(U181*I$9/12,2)</f>
        <v>#NAME?</v>
      </c>
      <c t="str" s="89" r="AG182">
        <f>ROUND(V181*J$9/12,2)</f>
        <v> -  </v>
      </c>
      <c t="str" s="89" r="AH182">
        <f>ROUND(W181*K$9/12,2)</f>
        <v> -  </v>
      </c>
      <c t="str" s="89" r="AI182">
        <f>ROUND(X181*L$9/12,2)</f>
        <v> -  </v>
      </c>
      <c t="str" s="89" r="AJ182">
        <f>ROUND(Y181*M$9/12,2)</f>
        <v> -  </v>
      </c>
      <c t="str" s="89" r="AK182">
        <f>ROUND(Z181*N$9/12,2)</f>
        <v> -  </v>
      </c>
      <c t="str" s="89" r="AL182">
        <f>SUM(AB182:AK182)</f>
        <v>#NAME?</v>
      </c>
      <c s="93" r="AM182"/>
      <c t="str" s="89" r="AN182">
        <f>IF(Q181&gt;0,IF((Q181+AB182)&lt;E$10,Q181+AB182,E$10),0)</f>
        <v>#NAME?</v>
      </c>
      <c t="str" s="89" r="AO182">
        <f>IF(R181&gt;0,IF((R181+AC182)&lt;F$10,R181+AC182,F$10),0)</f>
        <v>#NAME?</v>
      </c>
      <c t="str" s="89" r="AP182">
        <f>IF(S181&gt;0,IF((S181+AD182)&lt;G$10,S181+AD182,G$10),0)</f>
        <v>#NAME?</v>
      </c>
      <c t="str" s="89" r="AQ182">
        <f>IF(T181&gt;0,IF((T181+AE182)&lt;H$10,T181+AE182,H$10),0)</f>
        <v>#NAME?</v>
      </c>
      <c t="str" s="89" r="AR182">
        <f>IF(U181&gt;0,IF((U181+AF182)&lt;I$10,U181+AF182,I$10),0)</f>
        <v>#NAME?</v>
      </c>
      <c t="str" s="89" r="AS182">
        <f>IF(V181&gt;0,IF((V181+AG182)&lt;J$10,V181+AG182,J$10),0)</f>
        <v> -  </v>
      </c>
      <c t="str" s="89" r="AT182">
        <f>IF(W181&gt;0,IF((W181+AH182)&lt;K$10,W181+AH182,K$10),0)</f>
        <v> -  </v>
      </c>
      <c t="str" s="89" r="AU182">
        <f>IF(X181&gt;0,IF((X181+AI182)&lt;L$10,X181+AI182,L$10),0)</f>
        <v> -  </v>
      </c>
      <c t="str" s="89" r="AV182">
        <f>IF(Y181&gt;0,IF((Y181+AJ182)&lt;M$10,Y181+AJ182,M$10),0)</f>
        <v> -  </v>
      </c>
      <c t="str" s="89" r="AW182">
        <f>IF(Z181&gt;0,IF((Z181+AK182)&lt;N$10,Z181+AK182,N$10),0)</f>
        <v> -  </v>
      </c>
      <c t="str" s="89" r="AX182">
        <f>SUM(AN182:AW182)</f>
        <v>#NAME?</v>
      </c>
      <c s="89" r="AY182"/>
      <c t="str" s="91" r="AZ182">
        <f>IF(NOT(snowball),0,IF(Q181&lt;=0,0,IF(AN182+$C182&gt;Q181+AB182,Q181+AB182-AN182,$C182)))</f>
        <v>#NAME?</v>
      </c>
      <c t="str" s="89" r="BA182">
        <f>IF(NOT(snowball),0,IF(R181&lt;=0,0,IF($C182&lt;=SUM($AZ182:AZ182),0,IF(AO182+$C182-SUM($AZ182:AZ182)&gt;R181+AC182,R181+AC182-AO182,$C182-SUM($AZ182:AZ182)))))</f>
        <v>#NAME?</v>
      </c>
      <c t="str" s="89" r="BB182">
        <f>IF(NOT(snowball),0,IF(S181&lt;=0,0,IF($C182&lt;=SUM($AZ182:BA182),0,IF(AP182+$C182-SUM($AZ182:BA182)&gt;S181+AD182,S181+AD182-AP182,$C182-SUM($AZ182:BA182)))))</f>
        <v>#NAME?</v>
      </c>
      <c t="str" s="89" r="BC182">
        <f>IF(NOT(snowball),0,IF(T181&lt;=0,0,IF($C182&lt;=SUM($AZ182:BB182),0,IF(AQ182+$C182-SUM($AZ182:BB182)&gt;T181+AE182,T181+AE182-AQ182,$C182-SUM($AZ182:BB182)))))</f>
        <v>#NAME?</v>
      </c>
      <c t="str" s="89" r="BD182">
        <f>IF(NOT(snowball),0,IF(U181&lt;=0,0,IF($C182&lt;=SUM($AZ182:BC182),0,IF(AR182+$C182-SUM($AZ182:BC182)&gt;U181+AF182,U181+AF182-AR182,$C182-SUM($AZ182:BC182)))))</f>
        <v>#NAME?</v>
      </c>
      <c t="str" s="89" r="BE182">
        <f>IF(NOT(snowball),0,IF(V181&lt;=0,0,IF($C182&lt;=SUM($AZ182:BD182),0,IF(AS182+$C182-SUM($AZ182:BD182)&gt;V181+AG182,V181+AG182-AS182,$C182-SUM($AZ182:BD182)))))</f>
        <v>#NAME?</v>
      </c>
      <c t="str" s="89" r="BF182">
        <f>IF(NOT(snowball),0,IF(W181&lt;=0,0,IF($C182&lt;=SUM($AZ182:BE182),0,IF(AT182+$C182-SUM($AZ182:BE182)&gt;W181+AH182,W181+AH182-AT182,$C182-SUM($AZ182:BE182)))))</f>
        <v>#NAME?</v>
      </c>
      <c t="str" s="89" r="BG182">
        <f>IF(NOT(snowball),0,IF(X181&lt;=0,0,IF($C182&lt;=SUM($AZ182:BF182),0,IF(AU182+$C182-SUM($AZ182:BF182)&gt;X181+AI182,X181+AI182-AU182,$C182-SUM($AZ182:BF182)))))</f>
        <v>#NAME?</v>
      </c>
      <c t="str" s="89" r="BH182">
        <f>IF(NOT(snowball),0,IF(Y181&lt;=0,0,IF($C182&lt;=SUM($AZ182:BG182),0,IF(AV182+$C182-SUM($AZ182:BG182)&gt;Y181+AJ182,Y181+AJ182-AV182,$C182-SUM($AZ182:BG182)))))</f>
        <v>#NAME?</v>
      </c>
      <c t="str" s="89" r="BI182">
        <f>IF(NOT(snowball),0,IF(Z181&lt;=0,0,IF($C182&lt;=SUM($AZ182:BH182),0,IF(AW182+$C182-SUM($AZ182:BH182)&gt;Z181+AK182,Z181+AK182-AW182,$C182-SUM($AZ182:BH182)))))</f>
        <v>#NAME?</v>
      </c>
    </row>
    <row customHeight="1" r="183" ht="10.5">
      <c t="str" s="85" r="A183">
        <f>IF(SUM(Q182:Z182)&lt;=0,"",A182+1)</f>
        <v>#NAME?</v>
      </c>
      <c t="str" s="86" r="B183">
        <f>IF(A183="",NA(),DATE(YEAR(B182),MONTH(B182)+1,1))</f>
        <v>#NAME?</v>
      </c>
      <c t="str" s="87" r="C183">
        <f>IF(A183="","",IF(snowball,IF(($E$5-AX183)&lt;0,0,$E$5-AX183),"n/a")+D183)</f>
        <v>#NAME?</v>
      </c>
      <c s="88" r="D183"/>
      <c t="str" s="89" r="E183">
        <f>AN183+AZ183</f>
        <v>#NAME?</v>
      </c>
      <c t="str" s="89" r="F183">
        <f>AO183+BA183</f>
        <v>#NAME?</v>
      </c>
      <c t="str" s="89" r="G183">
        <f>AP183+BB183</f>
        <v>#NAME?</v>
      </c>
      <c t="str" s="89" r="H183">
        <f>AQ183+BC183</f>
        <v>#NAME?</v>
      </c>
      <c t="str" s="89" r="I183">
        <f>AR183+BD183</f>
        <v>#NAME?</v>
      </c>
      <c t="str" s="89" r="J183">
        <f>AS183+BE183</f>
        <v>#NAME?</v>
      </c>
      <c t="str" s="89" r="K183">
        <f>AT183+BF183</f>
        <v>#NAME?</v>
      </c>
      <c t="str" s="89" r="L183">
        <f>AU183+BG183</f>
        <v>#NAME?</v>
      </c>
      <c t="str" s="89" r="M183">
        <f>AV183+BH183</f>
        <v>#NAME?</v>
      </c>
      <c t="str" s="89" r="N183">
        <f>AW183+BI183</f>
        <v>#NAME?</v>
      </c>
      <c s="90" r="O183"/>
      <c t="str" s="89" r="P183">
        <f>SUM(Q183:Z183)</f>
        <v>#NAME?</v>
      </c>
      <c t="str" s="89" r="Q183">
        <f>IF(E$8=0,0,ROUND(Q182-(E183-AB183),2))</f>
        <v>#NAME?</v>
      </c>
      <c t="str" s="89" r="R183">
        <f>IF(F$8=0,0,ROUND(R182-(F183-AC183),2))</f>
        <v>#NAME?</v>
      </c>
      <c t="str" s="89" r="S183">
        <f>IF(G$8=0,0,ROUND(S182-(G183-AD183),2))</f>
        <v>#NAME?</v>
      </c>
      <c t="str" s="89" r="T183">
        <f>IF(H$8=0,0,ROUND(T182-(H183-AE183),2))</f>
        <v>#NAME?</v>
      </c>
      <c t="str" s="89" r="U183">
        <f>IF(I$8=0,0,ROUND(U182-(I183-AF183),2))</f>
        <v>#NAME?</v>
      </c>
      <c t="str" s="89" r="V183">
        <f>IF(J$8=0,0,ROUND(V182-(J183-AG183),2))</f>
        <v> -  </v>
      </c>
      <c t="str" s="89" r="W183">
        <f>IF(K$8=0,0,ROUND(W182-(K183-AH183),2))</f>
        <v> -  </v>
      </c>
      <c t="str" s="89" r="X183">
        <f>IF(L$8=0,0,ROUND(X182-(L183-AI183),2))</f>
        <v> -  </v>
      </c>
      <c t="str" s="89" r="Y183">
        <f>IF(M$8=0,0,ROUND(Y182-(M183-AJ183),2))</f>
        <v> -  </v>
      </c>
      <c t="str" s="89" r="Z183">
        <f>IF(N$8=0,0,ROUND(Z182-(N183-AK183),2))</f>
        <v> -  </v>
      </c>
      <c s="92" r="AA183"/>
      <c t="str" s="89" r="AB183">
        <f>ROUND(Q182*E$9/12,2)</f>
        <v>#NAME?</v>
      </c>
      <c t="str" s="89" r="AC183">
        <f>ROUND(R182*F$9/12,2)</f>
        <v>#NAME?</v>
      </c>
      <c t="str" s="89" r="AD183">
        <f>ROUND(S182*G$9/12,2)</f>
        <v>#NAME?</v>
      </c>
      <c t="str" s="89" r="AE183">
        <f>ROUND(T182*H$9/12,2)</f>
        <v>#NAME?</v>
      </c>
      <c t="str" s="89" r="AF183">
        <f>ROUND(U182*I$9/12,2)</f>
        <v>#NAME?</v>
      </c>
      <c t="str" s="89" r="AG183">
        <f>ROUND(V182*J$9/12,2)</f>
        <v> -  </v>
      </c>
      <c t="str" s="89" r="AH183">
        <f>ROUND(W182*K$9/12,2)</f>
        <v> -  </v>
      </c>
      <c t="str" s="89" r="AI183">
        <f>ROUND(X182*L$9/12,2)</f>
        <v> -  </v>
      </c>
      <c t="str" s="89" r="AJ183">
        <f>ROUND(Y182*M$9/12,2)</f>
        <v> -  </v>
      </c>
      <c t="str" s="89" r="AK183">
        <f>ROUND(Z182*N$9/12,2)</f>
        <v> -  </v>
      </c>
      <c t="str" s="89" r="AL183">
        <f>SUM(AB183:AK183)</f>
        <v>#NAME?</v>
      </c>
      <c s="93" r="AM183"/>
      <c t="str" s="89" r="AN183">
        <f>IF(Q182&gt;0,IF((Q182+AB183)&lt;E$10,Q182+AB183,E$10),0)</f>
        <v>#NAME?</v>
      </c>
      <c t="str" s="89" r="AO183">
        <f>IF(R182&gt;0,IF((R182+AC183)&lt;F$10,R182+AC183,F$10),0)</f>
        <v>#NAME?</v>
      </c>
      <c t="str" s="89" r="AP183">
        <f>IF(S182&gt;0,IF((S182+AD183)&lt;G$10,S182+AD183,G$10),0)</f>
        <v>#NAME?</v>
      </c>
      <c t="str" s="89" r="AQ183">
        <f>IF(T182&gt;0,IF((T182+AE183)&lt;H$10,T182+AE183,H$10),0)</f>
        <v>#NAME?</v>
      </c>
      <c t="str" s="89" r="AR183">
        <f>IF(U182&gt;0,IF((U182+AF183)&lt;I$10,U182+AF183,I$10),0)</f>
        <v>#NAME?</v>
      </c>
      <c t="str" s="89" r="AS183">
        <f>IF(V182&gt;0,IF((V182+AG183)&lt;J$10,V182+AG183,J$10),0)</f>
        <v> -  </v>
      </c>
      <c t="str" s="89" r="AT183">
        <f>IF(W182&gt;0,IF((W182+AH183)&lt;K$10,W182+AH183,K$10),0)</f>
        <v> -  </v>
      </c>
      <c t="str" s="89" r="AU183">
        <f>IF(X182&gt;0,IF((X182+AI183)&lt;L$10,X182+AI183,L$10),0)</f>
        <v> -  </v>
      </c>
      <c t="str" s="89" r="AV183">
        <f>IF(Y182&gt;0,IF((Y182+AJ183)&lt;M$10,Y182+AJ183,M$10),0)</f>
        <v> -  </v>
      </c>
      <c t="str" s="89" r="AW183">
        <f>IF(Z182&gt;0,IF((Z182+AK183)&lt;N$10,Z182+AK183,N$10),0)</f>
        <v> -  </v>
      </c>
      <c t="str" s="89" r="AX183">
        <f>SUM(AN183:AW183)</f>
        <v>#NAME?</v>
      </c>
      <c s="89" r="AY183"/>
      <c t="str" s="91" r="AZ183">
        <f>IF(NOT(snowball),0,IF(Q182&lt;=0,0,IF(AN183+$C183&gt;Q182+AB183,Q182+AB183-AN183,$C183)))</f>
        <v>#NAME?</v>
      </c>
      <c t="str" s="89" r="BA183">
        <f>IF(NOT(snowball),0,IF(R182&lt;=0,0,IF($C183&lt;=SUM($AZ183:AZ183),0,IF(AO183+$C183-SUM($AZ183:AZ183)&gt;R182+AC183,R182+AC183-AO183,$C183-SUM($AZ183:AZ183)))))</f>
        <v>#NAME?</v>
      </c>
      <c t="str" s="89" r="BB183">
        <f>IF(NOT(snowball),0,IF(S182&lt;=0,0,IF($C183&lt;=SUM($AZ183:BA183),0,IF(AP183+$C183-SUM($AZ183:BA183)&gt;S182+AD183,S182+AD183-AP183,$C183-SUM($AZ183:BA183)))))</f>
        <v>#NAME?</v>
      </c>
      <c t="str" s="89" r="BC183">
        <f>IF(NOT(snowball),0,IF(T182&lt;=0,0,IF($C183&lt;=SUM($AZ183:BB183),0,IF(AQ183+$C183-SUM($AZ183:BB183)&gt;T182+AE183,T182+AE183-AQ183,$C183-SUM($AZ183:BB183)))))</f>
        <v>#NAME?</v>
      </c>
      <c t="str" s="89" r="BD183">
        <f>IF(NOT(snowball),0,IF(U182&lt;=0,0,IF($C183&lt;=SUM($AZ183:BC183),0,IF(AR183+$C183-SUM($AZ183:BC183)&gt;U182+AF183,U182+AF183-AR183,$C183-SUM($AZ183:BC183)))))</f>
        <v>#NAME?</v>
      </c>
      <c t="str" s="89" r="BE183">
        <f>IF(NOT(snowball),0,IF(V182&lt;=0,0,IF($C183&lt;=SUM($AZ183:BD183),0,IF(AS183+$C183-SUM($AZ183:BD183)&gt;V182+AG183,V182+AG183-AS183,$C183-SUM($AZ183:BD183)))))</f>
        <v>#NAME?</v>
      </c>
      <c t="str" s="89" r="BF183">
        <f>IF(NOT(snowball),0,IF(W182&lt;=0,0,IF($C183&lt;=SUM($AZ183:BE183),0,IF(AT183+$C183-SUM($AZ183:BE183)&gt;W182+AH183,W182+AH183-AT183,$C183-SUM($AZ183:BE183)))))</f>
        <v>#NAME?</v>
      </c>
      <c t="str" s="89" r="BG183">
        <f>IF(NOT(snowball),0,IF(X182&lt;=0,0,IF($C183&lt;=SUM($AZ183:BF183),0,IF(AU183+$C183-SUM($AZ183:BF183)&gt;X182+AI183,X182+AI183-AU183,$C183-SUM($AZ183:BF183)))))</f>
        <v>#NAME?</v>
      </c>
      <c t="str" s="89" r="BH183">
        <f>IF(NOT(snowball),0,IF(Y182&lt;=0,0,IF($C183&lt;=SUM($AZ183:BG183),0,IF(AV183+$C183-SUM($AZ183:BG183)&gt;Y182+AJ183,Y182+AJ183-AV183,$C183-SUM($AZ183:BG183)))))</f>
        <v>#NAME?</v>
      </c>
      <c t="str" s="89" r="BI183">
        <f>IF(NOT(snowball),0,IF(Z182&lt;=0,0,IF($C183&lt;=SUM($AZ183:BH183),0,IF(AW183+$C183-SUM($AZ183:BH183)&gt;Z182+AK183,Z182+AK183-AW183,$C183-SUM($AZ183:BH183)))))</f>
        <v>#NAME?</v>
      </c>
    </row>
    <row customHeight="1" r="184" ht="10.5">
      <c t="str" s="85" r="A184">
        <f>IF(SUM(Q183:Z183)&lt;=0,"",A183+1)</f>
        <v>#NAME?</v>
      </c>
      <c t="str" s="86" r="B184">
        <f>IF(A184="",NA(),DATE(YEAR(B183),MONTH(B183)+1,1))</f>
        <v>#NAME?</v>
      </c>
      <c t="str" s="87" r="C184">
        <f>IF(A184="","",IF(snowball,IF(($E$5-AX184)&lt;0,0,$E$5-AX184),"n/a")+D184)</f>
        <v>#NAME?</v>
      </c>
      <c s="88" r="D184"/>
      <c t="str" s="89" r="E184">
        <f>AN184+AZ184</f>
        <v>#NAME?</v>
      </c>
      <c t="str" s="89" r="F184">
        <f>AO184+BA184</f>
        <v>#NAME?</v>
      </c>
      <c t="str" s="89" r="G184">
        <f>AP184+BB184</f>
        <v>#NAME?</v>
      </c>
      <c t="str" s="89" r="H184">
        <f>AQ184+BC184</f>
        <v>#NAME?</v>
      </c>
      <c t="str" s="89" r="I184">
        <f>AR184+BD184</f>
        <v>#NAME?</v>
      </c>
      <c t="str" s="89" r="J184">
        <f>AS184+BE184</f>
        <v>#NAME?</v>
      </c>
      <c t="str" s="89" r="K184">
        <f>AT184+BF184</f>
        <v>#NAME?</v>
      </c>
      <c t="str" s="89" r="L184">
        <f>AU184+BG184</f>
        <v>#NAME?</v>
      </c>
      <c t="str" s="89" r="M184">
        <f>AV184+BH184</f>
        <v>#NAME?</v>
      </c>
      <c t="str" s="89" r="N184">
        <f>AW184+BI184</f>
        <v>#NAME?</v>
      </c>
      <c s="90" r="O184"/>
      <c t="str" s="89" r="P184">
        <f>SUM(Q184:Z184)</f>
        <v>#NAME?</v>
      </c>
      <c t="str" s="89" r="Q184">
        <f>IF(E$8=0,0,ROUND(Q183-(E184-AB184),2))</f>
        <v>#NAME?</v>
      </c>
      <c t="str" s="89" r="R184">
        <f>IF(F$8=0,0,ROUND(R183-(F184-AC184),2))</f>
        <v>#NAME?</v>
      </c>
      <c t="str" s="89" r="S184">
        <f>IF(G$8=0,0,ROUND(S183-(G184-AD184),2))</f>
        <v>#NAME?</v>
      </c>
      <c t="str" s="89" r="T184">
        <f>IF(H$8=0,0,ROUND(T183-(H184-AE184),2))</f>
        <v>#NAME?</v>
      </c>
      <c t="str" s="89" r="U184">
        <f>IF(I$8=0,0,ROUND(U183-(I184-AF184),2))</f>
        <v>#NAME?</v>
      </c>
      <c t="str" s="89" r="V184">
        <f>IF(J$8=0,0,ROUND(V183-(J184-AG184),2))</f>
        <v> -  </v>
      </c>
      <c t="str" s="89" r="W184">
        <f>IF(K$8=0,0,ROUND(W183-(K184-AH184),2))</f>
        <v> -  </v>
      </c>
      <c t="str" s="89" r="X184">
        <f>IF(L$8=0,0,ROUND(X183-(L184-AI184),2))</f>
        <v> -  </v>
      </c>
      <c t="str" s="89" r="Y184">
        <f>IF(M$8=0,0,ROUND(Y183-(M184-AJ184),2))</f>
        <v> -  </v>
      </c>
      <c t="str" s="89" r="Z184">
        <f>IF(N$8=0,0,ROUND(Z183-(N184-AK184),2))</f>
        <v> -  </v>
      </c>
      <c s="92" r="AA184"/>
      <c t="str" s="89" r="AB184">
        <f>ROUND(Q183*E$9/12,2)</f>
        <v>#NAME?</v>
      </c>
      <c t="str" s="89" r="AC184">
        <f>ROUND(R183*F$9/12,2)</f>
        <v>#NAME?</v>
      </c>
      <c t="str" s="89" r="AD184">
        <f>ROUND(S183*G$9/12,2)</f>
        <v>#NAME?</v>
      </c>
      <c t="str" s="89" r="AE184">
        <f>ROUND(T183*H$9/12,2)</f>
        <v>#NAME?</v>
      </c>
      <c t="str" s="89" r="AF184">
        <f>ROUND(U183*I$9/12,2)</f>
        <v>#NAME?</v>
      </c>
      <c t="str" s="89" r="AG184">
        <f>ROUND(V183*J$9/12,2)</f>
        <v> -  </v>
      </c>
      <c t="str" s="89" r="AH184">
        <f>ROUND(W183*K$9/12,2)</f>
        <v> -  </v>
      </c>
      <c t="str" s="89" r="AI184">
        <f>ROUND(X183*L$9/12,2)</f>
        <v> -  </v>
      </c>
      <c t="str" s="89" r="AJ184">
        <f>ROUND(Y183*M$9/12,2)</f>
        <v> -  </v>
      </c>
      <c t="str" s="89" r="AK184">
        <f>ROUND(Z183*N$9/12,2)</f>
        <v> -  </v>
      </c>
      <c t="str" s="89" r="AL184">
        <f>SUM(AB184:AK184)</f>
        <v>#NAME?</v>
      </c>
      <c s="93" r="AM184"/>
      <c t="str" s="89" r="AN184">
        <f>IF(Q183&gt;0,IF((Q183+AB184)&lt;E$10,Q183+AB184,E$10),0)</f>
        <v>#NAME?</v>
      </c>
      <c t="str" s="89" r="AO184">
        <f>IF(R183&gt;0,IF((R183+AC184)&lt;F$10,R183+AC184,F$10),0)</f>
        <v>#NAME?</v>
      </c>
      <c t="str" s="89" r="AP184">
        <f>IF(S183&gt;0,IF((S183+AD184)&lt;G$10,S183+AD184,G$10),0)</f>
        <v>#NAME?</v>
      </c>
      <c t="str" s="89" r="AQ184">
        <f>IF(T183&gt;0,IF((T183+AE184)&lt;H$10,T183+AE184,H$10),0)</f>
        <v>#NAME?</v>
      </c>
      <c t="str" s="89" r="AR184">
        <f>IF(U183&gt;0,IF((U183+AF184)&lt;I$10,U183+AF184,I$10),0)</f>
        <v>#NAME?</v>
      </c>
      <c t="str" s="89" r="AS184">
        <f>IF(V183&gt;0,IF((V183+AG184)&lt;J$10,V183+AG184,J$10),0)</f>
        <v> -  </v>
      </c>
      <c t="str" s="89" r="AT184">
        <f>IF(W183&gt;0,IF((W183+AH184)&lt;K$10,W183+AH184,K$10),0)</f>
        <v> -  </v>
      </c>
      <c t="str" s="89" r="AU184">
        <f>IF(X183&gt;0,IF((X183+AI184)&lt;L$10,X183+AI184,L$10),0)</f>
        <v> -  </v>
      </c>
      <c t="str" s="89" r="AV184">
        <f>IF(Y183&gt;0,IF((Y183+AJ184)&lt;M$10,Y183+AJ184,M$10),0)</f>
        <v> -  </v>
      </c>
      <c t="str" s="89" r="AW184">
        <f>IF(Z183&gt;0,IF((Z183+AK184)&lt;N$10,Z183+AK184,N$10),0)</f>
        <v> -  </v>
      </c>
      <c t="str" s="89" r="AX184">
        <f>SUM(AN184:AW184)</f>
        <v>#NAME?</v>
      </c>
      <c s="89" r="AY184"/>
      <c t="str" s="91" r="AZ184">
        <f>IF(NOT(snowball),0,IF(Q183&lt;=0,0,IF(AN184+$C184&gt;Q183+AB184,Q183+AB184-AN184,$C184)))</f>
        <v>#NAME?</v>
      </c>
      <c t="str" s="89" r="BA184">
        <f>IF(NOT(snowball),0,IF(R183&lt;=0,0,IF($C184&lt;=SUM($AZ184:AZ184),0,IF(AO184+$C184-SUM($AZ184:AZ184)&gt;R183+AC184,R183+AC184-AO184,$C184-SUM($AZ184:AZ184)))))</f>
        <v>#NAME?</v>
      </c>
      <c t="str" s="89" r="BB184">
        <f>IF(NOT(snowball),0,IF(S183&lt;=0,0,IF($C184&lt;=SUM($AZ184:BA184),0,IF(AP184+$C184-SUM($AZ184:BA184)&gt;S183+AD184,S183+AD184-AP184,$C184-SUM($AZ184:BA184)))))</f>
        <v>#NAME?</v>
      </c>
      <c t="str" s="89" r="BC184">
        <f>IF(NOT(snowball),0,IF(T183&lt;=0,0,IF($C184&lt;=SUM($AZ184:BB184),0,IF(AQ184+$C184-SUM($AZ184:BB184)&gt;T183+AE184,T183+AE184-AQ184,$C184-SUM($AZ184:BB184)))))</f>
        <v>#NAME?</v>
      </c>
      <c t="str" s="89" r="BD184">
        <f>IF(NOT(snowball),0,IF(U183&lt;=0,0,IF($C184&lt;=SUM($AZ184:BC184),0,IF(AR184+$C184-SUM($AZ184:BC184)&gt;U183+AF184,U183+AF184-AR184,$C184-SUM($AZ184:BC184)))))</f>
        <v>#NAME?</v>
      </c>
      <c t="str" s="89" r="BE184">
        <f>IF(NOT(snowball),0,IF(V183&lt;=0,0,IF($C184&lt;=SUM($AZ184:BD184),0,IF(AS184+$C184-SUM($AZ184:BD184)&gt;V183+AG184,V183+AG184-AS184,$C184-SUM($AZ184:BD184)))))</f>
        <v>#NAME?</v>
      </c>
      <c t="str" s="89" r="BF184">
        <f>IF(NOT(snowball),0,IF(W183&lt;=0,0,IF($C184&lt;=SUM($AZ184:BE184),0,IF(AT184+$C184-SUM($AZ184:BE184)&gt;W183+AH184,W183+AH184-AT184,$C184-SUM($AZ184:BE184)))))</f>
        <v>#NAME?</v>
      </c>
      <c t="str" s="89" r="BG184">
        <f>IF(NOT(snowball),0,IF(X183&lt;=0,0,IF($C184&lt;=SUM($AZ184:BF184),0,IF(AU184+$C184-SUM($AZ184:BF184)&gt;X183+AI184,X183+AI184-AU184,$C184-SUM($AZ184:BF184)))))</f>
        <v>#NAME?</v>
      </c>
      <c t="str" s="89" r="BH184">
        <f>IF(NOT(snowball),0,IF(Y183&lt;=0,0,IF($C184&lt;=SUM($AZ184:BG184),0,IF(AV184+$C184-SUM($AZ184:BG184)&gt;Y183+AJ184,Y183+AJ184-AV184,$C184-SUM($AZ184:BG184)))))</f>
        <v>#NAME?</v>
      </c>
      <c t="str" s="89" r="BI184">
        <f>IF(NOT(snowball),0,IF(Z183&lt;=0,0,IF($C184&lt;=SUM($AZ184:BH184),0,IF(AW184+$C184-SUM($AZ184:BH184)&gt;Z183+AK184,Z183+AK184-AW184,$C184-SUM($AZ184:BH184)))))</f>
        <v>#NAME?</v>
      </c>
    </row>
    <row customHeight="1" r="185" ht="10.5">
      <c t="str" s="85" r="A185">
        <f>IF(SUM(Q184:Z184)&lt;=0,"",A184+1)</f>
        <v>#NAME?</v>
      </c>
      <c t="str" s="86" r="B185">
        <f>IF(A185="",NA(),DATE(YEAR(B184),MONTH(B184)+1,1))</f>
        <v>#NAME?</v>
      </c>
      <c t="str" s="87" r="C185">
        <f>IF(A185="","",IF(snowball,IF(($E$5-AX185)&lt;0,0,$E$5-AX185),"n/a")+D185)</f>
        <v>#NAME?</v>
      </c>
      <c s="88" r="D185"/>
      <c t="str" s="89" r="E185">
        <f>AN185+AZ185</f>
        <v>#NAME?</v>
      </c>
      <c t="str" s="89" r="F185">
        <f>AO185+BA185</f>
        <v>#NAME?</v>
      </c>
      <c t="str" s="89" r="G185">
        <f>AP185+BB185</f>
        <v>#NAME?</v>
      </c>
      <c t="str" s="89" r="H185">
        <f>AQ185+BC185</f>
        <v>#NAME?</v>
      </c>
      <c t="str" s="89" r="I185">
        <f>AR185+BD185</f>
        <v>#NAME?</v>
      </c>
      <c t="str" s="89" r="J185">
        <f>AS185+BE185</f>
        <v>#NAME?</v>
      </c>
      <c t="str" s="89" r="K185">
        <f>AT185+BF185</f>
        <v>#NAME?</v>
      </c>
      <c t="str" s="89" r="L185">
        <f>AU185+BG185</f>
        <v>#NAME?</v>
      </c>
      <c t="str" s="89" r="M185">
        <f>AV185+BH185</f>
        <v>#NAME?</v>
      </c>
      <c t="str" s="89" r="N185">
        <f>AW185+BI185</f>
        <v>#NAME?</v>
      </c>
      <c s="90" r="O185"/>
      <c t="str" s="89" r="P185">
        <f>SUM(Q185:Z185)</f>
        <v>#NAME?</v>
      </c>
      <c t="str" s="89" r="Q185">
        <f>IF(E$8=0,0,ROUND(Q184-(E185-AB185),2))</f>
        <v>#NAME?</v>
      </c>
      <c t="str" s="89" r="R185">
        <f>IF(F$8=0,0,ROUND(R184-(F185-AC185),2))</f>
        <v>#NAME?</v>
      </c>
      <c t="str" s="89" r="S185">
        <f>IF(G$8=0,0,ROUND(S184-(G185-AD185),2))</f>
        <v>#NAME?</v>
      </c>
      <c t="str" s="89" r="T185">
        <f>IF(H$8=0,0,ROUND(T184-(H185-AE185),2))</f>
        <v>#NAME?</v>
      </c>
      <c t="str" s="89" r="U185">
        <f>IF(I$8=0,0,ROUND(U184-(I185-AF185),2))</f>
        <v>#NAME?</v>
      </c>
      <c t="str" s="89" r="V185">
        <f>IF(J$8=0,0,ROUND(V184-(J185-AG185),2))</f>
        <v> -  </v>
      </c>
      <c t="str" s="89" r="W185">
        <f>IF(K$8=0,0,ROUND(W184-(K185-AH185),2))</f>
        <v> -  </v>
      </c>
      <c t="str" s="89" r="X185">
        <f>IF(L$8=0,0,ROUND(X184-(L185-AI185),2))</f>
        <v> -  </v>
      </c>
      <c t="str" s="89" r="Y185">
        <f>IF(M$8=0,0,ROUND(Y184-(M185-AJ185),2))</f>
        <v> -  </v>
      </c>
      <c t="str" s="89" r="Z185">
        <f>IF(N$8=0,0,ROUND(Z184-(N185-AK185),2))</f>
        <v> -  </v>
      </c>
      <c s="92" r="AA185"/>
      <c t="str" s="89" r="AB185">
        <f>ROUND(Q184*E$9/12,2)</f>
        <v>#NAME?</v>
      </c>
      <c t="str" s="89" r="AC185">
        <f>ROUND(R184*F$9/12,2)</f>
        <v>#NAME?</v>
      </c>
      <c t="str" s="89" r="AD185">
        <f>ROUND(S184*G$9/12,2)</f>
        <v>#NAME?</v>
      </c>
      <c t="str" s="89" r="AE185">
        <f>ROUND(T184*H$9/12,2)</f>
        <v>#NAME?</v>
      </c>
      <c t="str" s="89" r="AF185">
        <f>ROUND(U184*I$9/12,2)</f>
        <v>#NAME?</v>
      </c>
      <c t="str" s="89" r="AG185">
        <f>ROUND(V184*J$9/12,2)</f>
        <v> -  </v>
      </c>
      <c t="str" s="89" r="AH185">
        <f>ROUND(W184*K$9/12,2)</f>
        <v> -  </v>
      </c>
      <c t="str" s="89" r="AI185">
        <f>ROUND(X184*L$9/12,2)</f>
        <v> -  </v>
      </c>
      <c t="str" s="89" r="AJ185">
        <f>ROUND(Y184*M$9/12,2)</f>
        <v> -  </v>
      </c>
      <c t="str" s="89" r="AK185">
        <f>ROUND(Z184*N$9/12,2)</f>
        <v> -  </v>
      </c>
      <c t="str" s="89" r="AL185">
        <f>SUM(AB185:AK185)</f>
        <v>#NAME?</v>
      </c>
      <c s="93" r="AM185"/>
      <c t="str" s="89" r="AN185">
        <f>IF(Q184&gt;0,IF((Q184+AB185)&lt;E$10,Q184+AB185,E$10),0)</f>
        <v>#NAME?</v>
      </c>
      <c t="str" s="89" r="AO185">
        <f>IF(R184&gt;0,IF((R184+AC185)&lt;F$10,R184+AC185,F$10),0)</f>
        <v>#NAME?</v>
      </c>
      <c t="str" s="89" r="AP185">
        <f>IF(S184&gt;0,IF((S184+AD185)&lt;G$10,S184+AD185,G$10),0)</f>
        <v>#NAME?</v>
      </c>
      <c t="str" s="89" r="AQ185">
        <f>IF(T184&gt;0,IF((T184+AE185)&lt;H$10,T184+AE185,H$10),0)</f>
        <v>#NAME?</v>
      </c>
      <c t="str" s="89" r="AR185">
        <f>IF(U184&gt;0,IF((U184+AF185)&lt;I$10,U184+AF185,I$10),0)</f>
        <v>#NAME?</v>
      </c>
      <c t="str" s="89" r="AS185">
        <f>IF(V184&gt;0,IF((V184+AG185)&lt;J$10,V184+AG185,J$10),0)</f>
        <v> -  </v>
      </c>
      <c t="str" s="89" r="AT185">
        <f>IF(W184&gt;0,IF((W184+AH185)&lt;K$10,W184+AH185,K$10),0)</f>
        <v> -  </v>
      </c>
      <c t="str" s="89" r="AU185">
        <f>IF(X184&gt;0,IF((X184+AI185)&lt;L$10,X184+AI185,L$10),0)</f>
        <v> -  </v>
      </c>
      <c t="str" s="89" r="AV185">
        <f>IF(Y184&gt;0,IF((Y184+AJ185)&lt;M$10,Y184+AJ185,M$10),0)</f>
        <v> -  </v>
      </c>
      <c t="str" s="89" r="AW185">
        <f>IF(Z184&gt;0,IF((Z184+AK185)&lt;N$10,Z184+AK185,N$10),0)</f>
        <v> -  </v>
      </c>
      <c t="str" s="89" r="AX185">
        <f>SUM(AN185:AW185)</f>
        <v>#NAME?</v>
      </c>
      <c s="89" r="AY185"/>
      <c t="str" s="91" r="AZ185">
        <f>IF(NOT(snowball),0,IF(Q184&lt;=0,0,IF(AN185+$C185&gt;Q184+AB185,Q184+AB185-AN185,$C185)))</f>
        <v>#NAME?</v>
      </c>
      <c t="str" s="89" r="BA185">
        <f>IF(NOT(snowball),0,IF(R184&lt;=0,0,IF($C185&lt;=SUM($AZ185:AZ185),0,IF(AO185+$C185-SUM($AZ185:AZ185)&gt;R184+AC185,R184+AC185-AO185,$C185-SUM($AZ185:AZ185)))))</f>
        <v>#NAME?</v>
      </c>
      <c t="str" s="89" r="BB185">
        <f>IF(NOT(snowball),0,IF(S184&lt;=0,0,IF($C185&lt;=SUM($AZ185:BA185),0,IF(AP185+$C185-SUM($AZ185:BA185)&gt;S184+AD185,S184+AD185-AP185,$C185-SUM($AZ185:BA185)))))</f>
        <v>#NAME?</v>
      </c>
      <c t="str" s="89" r="BC185">
        <f>IF(NOT(snowball),0,IF(T184&lt;=0,0,IF($C185&lt;=SUM($AZ185:BB185),0,IF(AQ185+$C185-SUM($AZ185:BB185)&gt;T184+AE185,T184+AE185-AQ185,$C185-SUM($AZ185:BB185)))))</f>
        <v>#NAME?</v>
      </c>
      <c t="str" s="89" r="BD185">
        <f>IF(NOT(snowball),0,IF(U184&lt;=0,0,IF($C185&lt;=SUM($AZ185:BC185),0,IF(AR185+$C185-SUM($AZ185:BC185)&gt;U184+AF185,U184+AF185-AR185,$C185-SUM($AZ185:BC185)))))</f>
        <v>#NAME?</v>
      </c>
      <c t="str" s="89" r="BE185">
        <f>IF(NOT(snowball),0,IF(V184&lt;=0,0,IF($C185&lt;=SUM($AZ185:BD185),0,IF(AS185+$C185-SUM($AZ185:BD185)&gt;V184+AG185,V184+AG185-AS185,$C185-SUM($AZ185:BD185)))))</f>
        <v>#NAME?</v>
      </c>
      <c t="str" s="89" r="BF185">
        <f>IF(NOT(snowball),0,IF(W184&lt;=0,0,IF($C185&lt;=SUM($AZ185:BE185),0,IF(AT185+$C185-SUM($AZ185:BE185)&gt;W184+AH185,W184+AH185-AT185,$C185-SUM($AZ185:BE185)))))</f>
        <v>#NAME?</v>
      </c>
      <c t="str" s="89" r="BG185">
        <f>IF(NOT(snowball),0,IF(X184&lt;=0,0,IF($C185&lt;=SUM($AZ185:BF185),0,IF(AU185+$C185-SUM($AZ185:BF185)&gt;X184+AI185,X184+AI185-AU185,$C185-SUM($AZ185:BF185)))))</f>
        <v>#NAME?</v>
      </c>
      <c t="str" s="89" r="BH185">
        <f>IF(NOT(snowball),0,IF(Y184&lt;=0,0,IF($C185&lt;=SUM($AZ185:BG185),0,IF(AV185+$C185-SUM($AZ185:BG185)&gt;Y184+AJ185,Y184+AJ185-AV185,$C185-SUM($AZ185:BG185)))))</f>
        <v>#NAME?</v>
      </c>
      <c t="str" s="89" r="BI185">
        <f>IF(NOT(snowball),0,IF(Z184&lt;=0,0,IF($C185&lt;=SUM($AZ185:BH185),0,IF(AW185+$C185-SUM($AZ185:BH185)&gt;Z184+AK185,Z184+AK185-AW185,$C185-SUM($AZ185:BH185)))))</f>
        <v>#NAME?</v>
      </c>
    </row>
    <row customHeight="1" r="186" ht="10.5">
      <c t="str" s="85" r="A186">
        <f>IF(SUM(Q185:Z185)&lt;=0,"",A185+1)</f>
        <v>#NAME?</v>
      </c>
      <c t="str" s="86" r="B186">
        <f>IF(A186="",NA(),DATE(YEAR(B185),MONTH(B185)+1,1))</f>
        <v>#NAME?</v>
      </c>
      <c t="str" s="87" r="C186">
        <f>IF(A186="","",IF(snowball,IF(($E$5-AX186)&lt;0,0,$E$5-AX186),"n/a")+D186)</f>
        <v>#NAME?</v>
      </c>
      <c s="88" r="D186"/>
      <c t="str" s="89" r="E186">
        <f>AN186+AZ186</f>
        <v>#NAME?</v>
      </c>
      <c t="str" s="89" r="F186">
        <f>AO186+BA186</f>
        <v>#NAME?</v>
      </c>
      <c t="str" s="89" r="G186">
        <f>AP186+BB186</f>
        <v>#NAME?</v>
      </c>
      <c t="str" s="89" r="H186">
        <f>AQ186+BC186</f>
        <v>#NAME?</v>
      </c>
      <c t="str" s="89" r="I186">
        <f>AR186+BD186</f>
        <v>#NAME?</v>
      </c>
      <c t="str" s="89" r="J186">
        <f>AS186+BE186</f>
        <v>#NAME?</v>
      </c>
      <c t="str" s="89" r="K186">
        <f>AT186+BF186</f>
        <v>#NAME?</v>
      </c>
      <c t="str" s="89" r="L186">
        <f>AU186+BG186</f>
        <v>#NAME?</v>
      </c>
      <c t="str" s="89" r="M186">
        <f>AV186+BH186</f>
        <v>#NAME?</v>
      </c>
      <c t="str" s="89" r="N186">
        <f>AW186+BI186</f>
        <v>#NAME?</v>
      </c>
      <c s="90" r="O186"/>
      <c t="str" s="89" r="P186">
        <f>SUM(Q186:Z186)</f>
        <v>#NAME?</v>
      </c>
      <c t="str" s="89" r="Q186">
        <f>IF(E$8=0,0,ROUND(Q185-(E186-AB186),2))</f>
        <v>#NAME?</v>
      </c>
      <c t="str" s="89" r="R186">
        <f>IF(F$8=0,0,ROUND(R185-(F186-AC186),2))</f>
        <v>#NAME?</v>
      </c>
      <c t="str" s="89" r="S186">
        <f>IF(G$8=0,0,ROUND(S185-(G186-AD186),2))</f>
        <v>#NAME?</v>
      </c>
      <c t="str" s="89" r="T186">
        <f>IF(H$8=0,0,ROUND(T185-(H186-AE186),2))</f>
        <v>#NAME?</v>
      </c>
      <c t="str" s="89" r="U186">
        <f>IF(I$8=0,0,ROUND(U185-(I186-AF186),2))</f>
        <v>#NAME?</v>
      </c>
      <c t="str" s="89" r="V186">
        <f>IF(J$8=0,0,ROUND(V185-(J186-AG186),2))</f>
        <v> -  </v>
      </c>
      <c t="str" s="89" r="W186">
        <f>IF(K$8=0,0,ROUND(W185-(K186-AH186),2))</f>
        <v> -  </v>
      </c>
      <c t="str" s="89" r="X186">
        <f>IF(L$8=0,0,ROUND(X185-(L186-AI186),2))</f>
        <v> -  </v>
      </c>
      <c t="str" s="89" r="Y186">
        <f>IF(M$8=0,0,ROUND(Y185-(M186-AJ186),2))</f>
        <v> -  </v>
      </c>
      <c t="str" s="89" r="Z186">
        <f>IF(N$8=0,0,ROUND(Z185-(N186-AK186),2))</f>
        <v> -  </v>
      </c>
      <c s="92" r="AA186"/>
      <c t="str" s="89" r="AB186">
        <f>ROUND(Q185*E$9/12,2)</f>
        <v>#NAME?</v>
      </c>
      <c t="str" s="89" r="AC186">
        <f>ROUND(R185*F$9/12,2)</f>
        <v>#NAME?</v>
      </c>
      <c t="str" s="89" r="AD186">
        <f>ROUND(S185*G$9/12,2)</f>
        <v>#NAME?</v>
      </c>
      <c t="str" s="89" r="AE186">
        <f>ROUND(T185*H$9/12,2)</f>
        <v>#NAME?</v>
      </c>
      <c t="str" s="89" r="AF186">
        <f>ROUND(U185*I$9/12,2)</f>
        <v>#NAME?</v>
      </c>
      <c t="str" s="89" r="AG186">
        <f>ROUND(V185*J$9/12,2)</f>
        <v> -  </v>
      </c>
      <c t="str" s="89" r="AH186">
        <f>ROUND(W185*K$9/12,2)</f>
        <v> -  </v>
      </c>
      <c t="str" s="89" r="AI186">
        <f>ROUND(X185*L$9/12,2)</f>
        <v> -  </v>
      </c>
      <c t="str" s="89" r="AJ186">
        <f>ROUND(Y185*M$9/12,2)</f>
        <v> -  </v>
      </c>
      <c t="str" s="89" r="AK186">
        <f>ROUND(Z185*N$9/12,2)</f>
        <v> -  </v>
      </c>
      <c t="str" s="89" r="AL186">
        <f>SUM(AB186:AK186)</f>
        <v>#NAME?</v>
      </c>
      <c s="93" r="AM186"/>
      <c t="str" s="89" r="AN186">
        <f>IF(Q185&gt;0,IF((Q185+AB186)&lt;E$10,Q185+AB186,E$10),0)</f>
        <v>#NAME?</v>
      </c>
      <c t="str" s="89" r="AO186">
        <f>IF(R185&gt;0,IF((R185+AC186)&lt;F$10,R185+AC186,F$10),0)</f>
        <v>#NAME?</v>
      </c>
      <c t="str" s="89" r="AP186">
        <f>IF(S185&gt;0,IF((S185+AD186)&lt;G$10,S185+AD186,G$10),0)</f>
        <v>#NAME?</v>
      </c>
      <c t="str" s="89" r="AQ186">
        <f>IF(T185&gt;0,IF((T185+AE186)&lt;H$10,T185+AE186,H$10),0)</f>
        <v>#NAME?</v>
      </c>
      <c t="str" s="89" r="AR186">
        <f>IF(U185&gt;0,IF((U185+AF186)&lt;I$10,U185+AF186,I$10),0)</f>
        <v>#NAME?</v>
      </c>
      <c t="str" s="89" r="AS186">
        <f>IF(V185&gt;0,IF((V185+AG186)&lt;J$10,V185+AG186,J$10),0)</f>
        <v> -  </v>
      </c>
      <c t="str" s="89" r="AT186">
        <f>IF(W185&gt;0,IF((W185+AH186)&lt;K$10,W185+AH186,K$10),0)</f>
        <v> -  </v>
      </c>
      <c t="str" s="89" r="AU186">
        <f>IF(X185&gt;0,IF((X185+AI186)&lt;L$10,X185+AI186,L$10),0)</f>
        <v> -  </v>
      </c>
      <c t="str" s="89" r="AV186">
        <f>IF(Y185&gt;0,IF((Y185+AJ186)&lt;M$10,Y185+AJ186,M$10),0)</f>
        <v> -  </v>
      </c>
      <c t="str" s="89" r="AW186">
        <f>IF(Z185&gt;0,IF((Z185+AK186)&lt;N$10,Z185+AK186,N$10),0)</f>
        <v> -  </v>
      </c>
      <c t="str" s="89" r="AX186">
        <f>SUM(AN186:AW186)</f>
        <v>#NAME?</v>
      </c>
      <c s="89" r="AY186"/>
      <c t="str" s="91" r="AZ186">
        <f>IF(NOT(snowball),0,IF(Q185&lt;=0,0,IF(AN186+$C186&gt;Q185+AB186,Q185+AB186-AN186,$C186)))</f>
        <v>#NAME?</v>
      </c>
      <c t="str" s="89" r="BA186">
        <f>IF(NOT(snowball),0,IF(R185&lt;=0,0,IF($C186&lt;=SUM($AZ186:AZ186),0,IF(AO186+$C186-SUM($AZ186:AZ186)&gt;R185+AC186,R185+AC186-AO186,$C186-SUM($AZ186:AZ186)))))</f>
        <v>#NAME?</v>
      </c>
      <c t="str" s="89" r="BB186">
        <f>IF(NOT(snowball),0,IF(S185&lt;=0,0,IF($C186&lt;=SUM($AZ186:BA186),0,IF(AP186+$C186-SUM($AZ186:BA186)&gt;S185+AD186,S185+AD186-AP186,$C186-SUM($AZ186:BA186)))))</f>
        <v>#NAME?</v>
      </c>
      <c t="str" s="89" r="BC186">
        <f>IF(NOT(snowball),0,IF(T185&lt;=0,0,IF($C186&lt;=SUM($AZ186:BB186),0,IF(AQ186+$C186-SUM($AZ186:BB186)&gt;T185+AE186,T185+AE186-AQ186,$C186-SUM($AZ186:BB186)))))</f>
        <v>#NAME?</v>
      </c>
      <c t="str" s="89" r="BD186">
        <f>IF(NOT(snowball),0,IF(U185&lt;=0,0,IF($C186&lt;=SUM($AZ186:BC186),0,IF(AR186+$C186-SUM($AZ186:BC186)&gt;U185+AF186,U185+AF186-AR186,$C186-SUM($AZ186:BC186)))))</f>
        <v>#NAME?</v>
      </c>
      <c t="str" s="89" r="BE186">
        <f>IF(NOT(snowball),0,IF(V185&lt;=0,0,IF($C186&lt;=SUM($AZ186:BD186),0,IF(AS186+$C186-SUM($AZ186:BD186)&gt;V185+AG186,V185+AG186-AS186,$C186-SUM($AZ186:BD186)))))</f>
        <v>#NAME?</v>
      </c>
      <c t="str" s="89" r="BF186">
        <f>IF(NOT(snowball),0,IF(W185&lt;=0,0,IF($C186&lt;=SUM($AZ186:BE186),0,IF(AT186+$C186-SUM($AZ186:BE186)&gt;W185+AH186,W185+AH186-AT186,$C186-SUM($AZ186:BE186)))))</f>
        <v>#NAME?</v>
      </c>
      <c t="str" s="89" r="BG186">
        <f>IF(NOT(snowball),0,IF(X185&lt;=0,0,IF($C186&lt;=SUM($AZ186:BF186),0,IF(AU186+$C186-SUM($AZ186:BF186)&gt;X185+AI186,X185+AI186-AU186,$C186-SUM($AZ186:BF186)))))</f>
        <v>#NAME?</v>
      </c>
      <c t="str" s="89" r="BH186">
        <f>IF(NOT(snowball),0,IF(Y185&lt;=0,0,IF($C186&lt;=SUM($AZ186:BG186),0,IF(AV186+$C186-SUM($AZ186:BG186)&gt;Y185+AJ186,Y185+AJ186-AV186,$C186-SUM($AZ186:BG186)))))</f>
        <v>#NAME?</v>
      </c>
      <c t="str" s="89" r="BI186">
        <f>IF(NOT(snowball),0,IF(Z185&lt;=0,0,IF($C186&lt;=SUM($AZ186:BH186),0,IF(AW186+$C186-SUM($AZ186:BH186)&gt;Z185+AK186,Z185+AK186-AW186,$C186-SUM($AZ186:BH186)))))</f>
        <v>#NAME?</v>
      </c>
    </row>
    <row customHeight="1" r="187" ht="10.5">
      <c t="str" s="85" r="A187">
        <f>IF(SUM(Q186:Z186)&lt;=0,"",A186+1)</f>
        <v>#NAME?</v>
      </c>
      <c t="str" s="86" r="B187">
        <f>IF(A187="",NA(),DATE(YEAR(B186),MONTH(B186)+1,1))</f>
        <v>#NAME?</v>
      </c>
      <c t="str" s="87" r="C187">
        <f>IF(A187="","",IF(snowball,IF(($E$5-AX187)&lt;0,0,$E$5-AX187),"n/a")+D187)</f>
        <v>#NAME?</v>
      </c>
      <c s="88" r="D187"/>
      <c t="str" s="89" r="E187">
        <f>AN187+AZ187</f>
        <v>#NAME?</v>
      </c>
      <c t="str" s="89" r="F187">
        <f>AO187+BA187</f>
        <v>#NAME?</v>
      </c>
      <c t="str" s="89" r="G187">
        <f>AP187+BB187</f>
        <v>#NAME?</v>
      </c>
      <c t="str" s="89" r="H187">
        <f>AQ187+BC187</f>
        <v>#NAME?</v>
      </c>
      <c t="str" s="89" r="I187">
        <f>AR187+BD187</f>
        <v>#NAME?</v>
      </c>
      <c t="str" s="89" r="J187">
        <f>AS187+BE187</f>
        <v>#NAME?</v>
      </c>
      <c t="str" s="89" r="K187">
        <f>AT187+BF187</f>
        <v>#NAME?</v>
      </c>
      <c t="str" s="89" r="L187">
        <f>AU187+BG187</f>
        <v>#NAME?</v>
      </c>
      <c t="str" s="89" r="M187">
        <f>AV187+BH187</f>
        <v>#NAME?</v>
      </c>
      <c t="str" s="89" r="N187">
        <f>AW187+BI187</f>
        <v>#NAME?</v>
      </c>
      <c s="90" r="O187"/>
      <c t="str" s="89" r="P187">
        <f>SUM(Q187:Z187)</f>
        <v>#NAME?</v>
      </c>
      <c t="str" s="89" r="Q187">
        <f>IF(E$8=0,0,ROUND(Q186-(E187-AB187),2))</f>
        <v>#NAME?</v>
      </c>
      <c t="str" s="89" r="R187">
        <f>IF(F$8=0,0,ROUND(R186-(F187-AC187),2))</f>
        <v>#NAME?</v>
      </c>
      <c t="str" s="89" r="S187">
        <f>IF(G$8=0,0,ROUND(S186-(G187-AD187),2))</f>
        <v>#NAME?</v>
      </c>
      <c t="str" s="89" r="T187">
        <f>IF(H$8=0,0,ROUND(T186-(H187-AE187),2))</f>
        <v>#NAME?</v>
      </c>
      <c t="str" s="89" r="U187">
        <f>IF(I$8=0,0,ROUND(U186-(I187-AF187),2))</f>
        <v>#NAME?</v>
      </c>
      <c t="str" s="89" r="V187">
        <f>IF(J$8=0,0,ROUND(V186-(J187-AG187),2))</f>
        <v> -  </v>
      </c>
      <c t="str" s="89" r="W187">
        <f>IF(K$8=0,0,ROUND(W186-(K187-AH187),2))</f>
        <v> -  </v>
      </c>
      <c t="str" s="89" r="X187">
        <f>IF(L$8=0,0,ROUND(X186-(L187-AI187),2))</f>
        <v> -  </v>
      </c>
      <c t="str" s="89" r="Y187">
        <f>IF(M$8=0,0,ROUND(Y186-(M187-AJ187),2))</f>
        <v> -  </v>
      </c>
      <c t="str" s="89" r="Z187">
        <f>IF(N$8=0,0,ROUND(Z186-(N187-AK187),2))</f>
        <v> -  </v>
      </c>
      <c s="92" r="AA187"/>
      <c t="str" s="89" r="AB187">
        <f>ROUND(Q186*E$9/12,2)</f>
        <v>#NAME?</v>
      </c>
      <c t="str" s="89" r="AC187">
        <f>ROUND(R186*F$9/12,2)</f>
        <v>#NAME?</v>
      </c>
      <c t="str" s="89" r="AD187">
        <f>ROUND(S186*G$9/12,2)</f>
        <v>#NAME?</v>
      </c>
      <c t="str" s="89" r="AE187">
        <f>ROUND(T186*H$9/12,2)</f>
        <v>#NAME?</v>
      </c>
      <c t="str" s="89" r="AF187">
        <f>ROUND(U186*I$9/12,2)</f>
        <v>#NAME?</v>
      </c>
      <c t="str" s="89" r="AG187">
        <f>ROUND(V186*J$9/12,2)</f>
        <v> -  </v>
      </c>
      <c t="str" s="89" r="AH187">
        <f>ROUND(W186*K$9/12,2)</f>
        <v> -  </v>
      </c>
      <c t="str" s="89" r="AI187">
        <f>ROUND(X186*L$9/12,2)</f>
        <v> -  </v>
      </c>
      <c t="str" s="89" r="AJ187">
        <f>ROUND(Y186*M$9/12,2)</f>
        <v> -  </v>
      </c>
      <c t="str" s="89" r="AK187">
        <f>ROUND(Z186*N$9/12,2)</f>
        <v> -  </v>
      </c>
      <c t="str" s="89" r="AL187">
        <f>SUM(AB187:AK187)</f>
        <v>#NAME?</v>
      </c>
      <c s="93" r="AM187"/>
      <c t="str" s="89" r="AN187">
        <f>IF(Q186&gt;0,IF((Q186+AB187)&lt;E$10,Q186+AB187,E$10),0)</f>
        <v>#NAME?</v>
      </c>
      <c t="str" s="89" r="AO187">
        <f>IF(R186&gt;0,IF((R186+AC187)&lt;F$10,R186+AC187,F$10),0)</f>
        <v>#NAME?</v>
      </c>
      <c t="str" s="89" r="AP187">
        <f>IF(S186&gt;0,IF((S186+AD187)&lt;G$10,S186+AD187,G$10),0)</f>
        <v>#NAME?</v>
      </c>
      <c t="str" s="89" r="AQ187">
        <f>IF(T186&gt;0,IF((T186+AE187)&lt;H$10,T186+AE187,H$10),0)</f>
        <v>#NAME?</v>
      </c>
      <c t="str" s="89" r="AR187">
        <f>IF(U186&gt;0,IF((U186+AF187)&lt;I$10,U186+AF187,I$10),0)</f>
        <v>#NAME?</v>
      </c>
      <c t="str" s="89" r="AS187">
        <f>IF(V186&gt;0,IF((V186+AG187)&lt;J$10,V186+AG187,J$10),0)</f>
        <v> -  </v>
      </c>
      <c t="str" s="89" r="AT187">
        <f>IF(W186&gt;0,IF((W186+AH187)&lt;K$10,W186+AH187,K$10),0)</f>
        <v> -  </v>
      </c>
      <c t="str" s="89" r="AU187">
        <f>IF(X186&gt;0,IF((X186+AI187)&lt;L$10,X186+AI187,L$10),0)</f>
        <v> -  </v>
      </c>
      <c t="str" s="89" r="AV187">
        <f>IF(Y186&gt;0,IF((Y186+AJ187)&lt;M$10,Y186+AJ187,M$10),0)</f>
        <v> -  </v>
      </c>
      <c t="str" s="89" r="AW187">
        <f>IF(Z186&gt;0,IF((Z186+AK187)&lt;N$10,Z186+AK187,N$10),0)</f>
        <v> -  </v>
      </c>
      <c t="str" s="89" r="AX187">
        <f>SUM(AN187:AW187)</f>
        <v>#NAME?</v>
      </c>
      <c s="89" r="AY187"/>
      <c t="str" s="91" r="AZ187">
        <f>IF(NOT(snowball),0,IF(Q186&lt;=0,0,IF(AN187+$C187&gt;Q186+AB187,Q186+AB187-AN187,$C187)))</f>
        <v>#NAME?</v>
      </c>
      <c t="str" s="89" r="BA187">
        <f>IF(NOT(snowball),0,IF(R186&lt;=0,0,IF($C187&lt;=SUM($AZ187:AZ187),0,IF(AO187+$C187-SUM($AZ187:AZ187)&gt;R186+AC187,R186+AC187-AO187,$C187-SUM($AZ187:AZ187)))))</f>
        <v>#NAME?</v>
      </c>
      <c t="str" s="89" r="BB187">
        <f>IF(NOT(snowball),0,IF(S186&lt;=0,0,IF($C187&lt;=SUM($AZ187:BA187),0,IF(AP187+$C187-SUM($AZ187:BA187)&gt;S186+AD187,S186+AD187-AP187,$C187-SUM($AZ187:BA187)))))</f>
        <v>#NAME?</v>
      </c>
      <c t="str" s="89" r="BC187">
        <f>IF(NOT(snowball),0,IF(T186&lt;=0,0,IF($C187&lt;=SUM($AZ187:BB187),0,IF(AQ187+$C187-SUM($AZ187:BB187)&gt;T186+AE187,T186+AE187-AQ187,$C187-SUM($AZ187:BB187)))))</f>
        <v>#NAME?</v>
      </c>
      <c t="str" s="89" r="BD187">
        <f>IF(NOT(snowball),0,IF(U186&lt;=0,0,IF($C187&lt;=SUM($AZ187:BC187),0,IF(AR187+$C187-SUM($AZ187:BC187)&gt;U186+AF187,U186+AF187-AR187,$C187-SUM($AZ187:BC187)))))</f>
        <v>#NAME?</v>
      </c>
      <c t="str" s="89" r="BE187">
        <f>IF(NOT(snowball),0,IF(V186&lt;=0,0,IF($C187&lt;=SUM($AZ187:BD187),0,IF(AS187+$C187-SUM($AZ187:BD187)&gt;V186+AG187,V186+AG187-AS187,$C187-SUM($AZ187:BD187)))))</f>
        <v>#NAME?</v>
      </c>
      <c t="str" s="89" r="BF187">
        <f>IF(NOT(snowball),0,IF(W186&lt;=0,0,IF($C187&lt;=SUM($AZ187:BE187),0,IF(AT187+$C187-SUM($AZ187:BE187)&gt;W186+AH187,W186+AH187-AT187,$C187-SUM($AZ187:BE187)))))</f>
        <v>#NAME?</v>
      </c>
      <c t="str" s="89" r="BG187">
        <f>IF(NOT(snowball),0,IF(X186&lt;=0,0,IF($C187&lt;=SUM($AZ187:BF187),0,IF(AU187+$C187-SUM($AZ187:BF187)&gt;X186+AI187,X186+AI187-AU187,$C187-SUM($AZ187:BF187)))))</f>
        <v>#NAME?</v>
      </c>
      <c t="str" s="89" r="BH187">
        <f>IF(NOT(snowball),0,IF(Y186&lt;=0,0,IF($C187&lt;=SUM($AZ187:BG187),0,IF(AV187+$C187-SUM($AZ187:BG187)&gt;Y186+AJ187,Y186+AJ187-AV187,$C187-SUM($AZ187:BG187)))))</f>
        <v>#NAME?</v>
      </c>
      <c t="str" s="89" r="BI187">
        <f>IF(NOT(snowball),0,IF(Z186&lt;=0,0,IF($C187&lt;=SUM($AZ187:BH187),0,IF(AW187+$C187-SUM($AZ187:BH187)&gt;Z186+AK187,Z186+AK187-AW187,$C187-SUM($AZ187:BH187)))))</f>
        <v>#NAME?</v>
      </c>
    </row>
    <row customHeight="1" r="188" ht="10.5">
      <c t="str" s="85" r="A188">
        <f>IF(SUM(Q187:Z187)&lt;=0,"",A187+1)</f>
        <v>#NAME?</v>
      </c>
      <c t="str" s="86" r="B188">
        <f>IF(A188="",NA(),DATE(YEAR(B187),MONTH(B187)+1,1))</f>
        <v>#NAME?</v>
      </c>
      <c t="str" s="87" r="C188">
        <f>IF(A188="","",IF(snowball,IF(($E$5-AX188)&lt;0,0,$E$5-AX188),"n/a")+D188)</f>
        <v>#NAME?</v>
      </c>
      <c s="88" r="D188"/>
      <c t="str" s="89" r="E188">
        <f>AN188+AZ188</f>
        <v>#NAME?</v>
      </c>
      <c t="str" s="89" r="F188">
        <f>AO188+BA188</f>
        <v>#NAME?</v>
      </c>
      <c t="str" s="89" r="G188">
        <f>AP188+BB188</f>
        <v>#NAME?</v>
      </c>
      <c t="str" s="89" r="H188">
        <f>AQ188+BC188</f>
        <v>#NAME?</v>
      </c>
      <c t="str" s="89" r="I188">
        <f>AR188+BD188</f>
        <v>#NAME?</v>
      </c>
      <c t="str" s="89" r="J188">
        <f>AS188+BE188</f>
        <v>#NAME?</v>
      </c>
      <c t="str" s="89" r="K188">
        <f>AT188+BF188</f>
        <v>#NAME?</v>
      </c>
      <c t="str" s="89" r="L188">
        <f>AU188+BG188</f>
        <v>#NAME?</v>
      </c>
      <c t="str" s="89" r="M188">
        <f>AV188+BH188</f>
        <v>#NAME?</v>
      </c>
      <c t="str" s="89" r="N188">
        <f>AW188+BI188</f>
        <v>#NAME?</v>
      </c>
      <c s="90" r="O188"/>
      <c t="str" s="89" r="P188">
        <f>SUM(Q188:Z188)</f>
        <v>#NAME?</v>
      </c>
      <c t="str" s="89" r="Q188">
        <f>IF(E$8=0,0,ROUND(Q187-(E188-AB188),2))</f>
        <v>#NAME?</v>
      </c>
      <c t="str" s="89" r="R188">
        <f>IF(F$8=0,0,ROUND(R187-(F188-AC188),2))</f>
        <v>#NAME?</v>
      </c>
      <c t="str" s="89" r="S188">
        <f>IF(G$8=0,0,ROUND(S187-(G188-AD188),2))</f>
        <v>#NAME?</v>
      </c>
      <c t="str" s="89" r="T188">
        <f>IF(H$8=0,0,ROUND(T187-(H188-AE188),2))</f>
        <v>#NAME?</v>
      </c>
      <c t="str" s="89" r="U188">
        <f>IF(I$8=0,0,ROUND(U187-(I188-AF188),2))</f>
        <v>#NAME?</v>
      </c>
      <c t="str" s="89" r="V188">
        <f>IF(J$8=0,0,ROUND(V187-(J188-AG188),2))</f>
        <v> -  </v>
      </c>
      <c t="str" s="89" r="W188">
        <f>IF(K$8=0,0,ROUND(W187-(K188-AH188),2))</f>
        <v> -  </v>
      </c>
      <c t="str" s="89" r="X188">
        <f>IF(L$8=0,0,ROUND(X187-(L188-AI188),2))</f>
        <v> -  </v>
      </c>
      <c t="str" s="89" r="Y188">
        <f>IF(M$8=0,0,ROUND(Y187-(M188-AJ188),2))</f>
        <v> -  </v>
      </c>
      <c t="str" s="89" r="Z188">
        <f>IF(N$8=0,0,ROUND(Z187-(N188-AK188),2))</f>
        <v> -  </v>
      </c>
      <c s="92" r="AA188"/>
      <c t="str" s="89" r="AB188">
        <f>ROUND(Q187*E$9/12,2)</f>
        <v>#NAME?</v>
      </c>
      <c t="str" s="89" r="AC188">
        <f>ROUND(R187*F$9/12,2)</f>
        <v>#NAME?</v>
      </c>
      <c t="str" s="89" r="AD188">
        <f>ROUND(S187*G$9/12,2)</f>
        <v>#NAME?</v>
      </c>
      <c t="str" s="89" r="AE188">
        <f>ROUND(T187*H$9/12,2)</f>
        <v>#NAME?</v>
      </c>
      <c t="str" s="89" r="AF188">
        <f>ROUND(U187*I$9/12,2)</f>
        <v>#NAME?</v>
      </c>
      <c t="str" s="89" r="AG188">
        <f>ROUND(V187*J$9/12,2)</f>
        <v> -  </v>
      </c>
      <c t="str" s="89" r="AH188">
        <f>ROUND(W187*K$9/12,2)</f>
        <v> -  </v>
      </c>
      <c t="str" s="89" r="AI188">
        <f>ROUND(X187*L$9/12,2)</f>
        <v> -  </v>
      </c>
      <c t="str" s="89" r="AJ188">
        <f>ROUND(Y187*M$9/12,2)</f>
        <v> -  </v>
      </c>
      <c t="str" s="89" r="AK188">
        <f>ROUND(Z187*N$9/12,2)</f>
        <v> -  </v>
      </c>
      <c t="str" s="89" r="AL188">
        <f>SUM(AB188:AK188)</f>
        <v>#NAME?</v>
      </c>
      <c s="93" r="AM188"/>
      <c t="str" s="89" r="AN188">
        <f>IF(Q187&gt;0,IF((Q187+AB188)&lt;E$10,Q187+AB188,E$10),0)</f>
        <v>#NAME?</v>
      </c>
      <c t="str" s="89" r="AO188">
        <f>IF(R187&gt;0,IF((R187+AC188)&lt;F$10,R187+AC188,F$10),0)</f>
        <v>#NAME?</v>
      </c>
      <c t="str" s="89" r="AP188">
        <f>IF(S187&gt;0,IF((S187+AD188)&lt;G$10,S187+AD188,G$10),0)</f>
        <v>#NAME?</v>
      </c>
      <c t="str" s="89" r="AQ188">
        <f>IF(T187&gt;0,IF((T187+AE188)&lt;H$10,T187+AE188,H$10),0)</f>
        <v>#NAME?</v>
      </c>
      <c t="str" s="89" r="AR188">
        <f>IF(U187&gt;0,IF((U187+AF188)&lt;I$10,U187+AF188,I$10),0)</f>
        <v>#NAME?</v>
      </c>
      <c t="str" s="89" r="AS188">
        <f>IF(V187&gt;0,IF((V187+AG188)&lt;J$10,V187+AG188,J$10),0)</f>
        <v> -  </v>
      </c>
      <c t="str" s="89" r="AT188">
        <f>IF(W187&gt;0,IF((W187+AH188)&lt;K$10,W187+AH188,K$10),0)</f>
        <v> -  </v>
      </c>
      <c t="str" s="89" r="AU188">
        <f>IF(X187&gt;0,IF((X187+AI188)&lt;L$10,X187+AI188,L$10),0)</f>
        <v> -  </v>
      </c>
      <c t="str" s="89" r="AV188">
        <f>IF(Y187&gt;0,IF((Y187+AJ188)&lt;M$10,Y187+AJ188,M$10),0)</f>
        <v> -  </v>
      </c>
      <c t="str" s="89" r="AW188">
        <f>IF(Z187&gt;0,IF((Z187+AK188)&lt;N$10,Z187+AK188,N$10),0)</f>
        <v> -  </v>
      </c>
      <c t="str" s="89" r="AX188">
        <f>SUM(AN188:AW188)</f>
        <v>#NAME?</v>
      </c>
      <c s="89" r="AY188"/>
      <c t="str" s="91" r="AZ188">
        <f>IF(NOT(snowball),0,IF(Q187&lt;=0,0,IF(AN188+$C188&gt;Q187+AB188,Q187+AB188-AN188,$C188)))</f>
        <v>#NAME?</v>
      </c>
      <c t="str" s="89" r="BA188">
        <f>IF(NOT(snowball),0,IF(R187&lt;=0,0,IF($C188&lt;=SUM($AZ188:AZ188),0,IF(AO188+$C188-SUM($AZ188:AZ188)&gt;R187+AC188,R187+AC188-AO188,$C188-SUM($AZ188:AZ188)))))</f>
        <v>#NAME?</v>
      </c>
      <c t="str" s="89" r="BB188">
        <f>IF(NOT(snowball),0,IF(S187&lt;=0,0,IF($C188&lt;=SUM($AZ188:BA188),0,IF(AP188+$C188-SUM($AZ188:BA188)&gt;S187+AD188,S187+AD188-AP188,$C188-SUM($AZ188:BA188)))))</f>
        <v>#NAME?</v>
      </c>
      <c t="str" s="89" r="BC188">
        <f>IF(NOT(snowball),0,IF(T187&lt;=0,0,IF($C188&lt;=SUM($AZ188:BB188),0,IF(AQ188+$C188-SUM($AZ188:BB188)&gt;T187+AE188,T187+AE188-AQ188,$C188-SUM($AZ188:BB188)))))</f>
        <v>#NAME?</v>
      </c>
      <c t="str" s="89" r="BD188">
        <f>IF(NOT(snowball),0,IF(U187&lt;=0,0,IF($C188&lt;=SUM($AZ188:BC188),0,IF(AR188+$C188-SUM($AZ188:BC188)&gt;U187+AF188,U187+AF188-AR188,$C188-SUM($AZ188:BC188)))))</f>
        <v>#NAME?</v>
      </c>
      <c t="str" s="89" r="BE188">
        <f>IF(NOT(snowball),0,IF(V187&lt;=0,0,IF($C188&lt;=SUM($AZ188:BD188),0,IF(AS188+$C188-SUM($AZ188:BD188)&gt;V187+AG188,V187+AG188-AS188,$C188-SUM($AZ188:BD188)))))</f>
        <v>#NAME?</v>
      </c>
      <c t="str" s="89" r="BF188">
        <f>IF(NOT(snowball),0,IF(W187&lt;=0,0,IF($C188&lt;=SUM($AZ188:BE188),0,IF(AT188+$C188-SUM($AZ188:BE188)&gt;W187+AH188,W187+AH188-AT188,$C188-SUM($AZ188:BE188)))))</f>
        <v>#NAME?</v>
      </c>
      <c t="str" s="89" r="BG188">
        <f>IF(NOT(snowball),0,IF(X187&lt;=0,0,IF($C188&lt;=SUM($AZ188:BF188),0,IF(AU188+$C188-SUM($AZ188:BF188)&gt;X187+AI188,X187+AI188-AU188,$C188-SUM($AZ188:BF188)))))</f>
        <v>#NAME?</v>
      </c>
      <c t="str" s="89" r="BH188">
        <f>IF(NOT(snowball),0,IF(Y187&lt;=0,0,IF($C188&lt;=SUM($AZ188:BG188),0,IF(AV188+$C188-SUM($AZ188:BG188)&gt;Y187+AJ188,Y187+AJ188-AV188,$C188-SUM($AZ188:BG188)))))</f>
        <v>#NAME?</v>
      </c>
      <c t="str" s="89" r="BI188">
        <f>IF(NOT(snowball),0,IF(Z187&lt;=0,0,IF($C188&lt;=SUM($AZ188:BH188),0,IF(AW188+$C188-SUM($AZ188:BH188)&gt;Z187+AK188,Z187+AK188-AW188,$C188-SUM($AZ188:BH188)))))</f>
        <v>#NAME?</v>
      </c>
    </row>
    <row customHeight="1" r="189" ht="10.5">
      <c t="str" s="85" r="A189">
        <f>IF(SUM(Q188:Z188)&lt;=0,"",A188+1)</f>
        <v>#NAME?</v>
      </c>
      <c t="str" s="86" r="B189">
        <f>IF(A189="",NA(),DATE(YEAR(B188),MONTH(B188)+1,1))</f>
        <v>#NAME?</v>
      </c>
      <c t="str" s="87" r="C189">
        <f>IF(A189="","",IF(snowball,IF(($E$5-AX189)&lt;0,0,$E$5-AX189),"n/a")+D189)</f>
        <v>#NAME?</v>
      </c>
      <c s="88" r="D189"/>
      <c t="str" s="89" r="E189">
        <f>AN189+AZ189</f>
        <v>#NAME?</v>
      </c>
      <c t="str" s="89" r="F189">
        <f>AO189+BA189</f>
        <v>#NAME?</v>
      </c>
      <c t="str" s="89" r="G189">
        <f>AP189+BB189</f>
        <v>#NAME?</v>
      </c>
      <c t="str" s="89" r="H189">
        <f>AQ189+BC189</f>
        <v>#NAME?</v>
      </c>
      <c t="str" s="89" r="I189">
        <f>AR189+BD189</f>
        <v>#NAME?</v>
      </c>
      <c t="str" s="89" r="J189">
        <f>AS189+BE189</f>
        <v>#NAME?</v>
      </c>
      <c t="str" s="89" r="K189">
        <f>AT189+BF189</f>
        <v>#NAME?</v>
      </c>
      <c t="str" s="89" r="L189">
        <f>AU189+BG189</f>
        <v>#NAME?</v>
      </c>
      <c t="str" s="89" r="M189">
        <f>AV189+BH189</f>
        <v>#NAME?</v>
      </c>
      <c t="str" s="89" r="N189">
        <f>AW189+BI189</f>
        <v>#NAME?</v>
      </c>
      <c s="90" r="O189"/>
      <c t="str" s="89" r="P189">
        <f>SUM(Q189:Z189)</f>
        <v>#NAME?</v>
      </c>
      <c t="str" s="89" r="Q189">
        <f>IF(E$8=0,0,ROUND(Q188-(E189-AB189),2))</f>
        <v>#NAME?</v>
      </c>
      <c t="str" s="89" r="R189">
        <f>IF(F$8=0,0,ROUND(R188-(F189-AC189),2))</f>
        <v>#NAME?</v>
      </c>
      <c t="str" s="89" r="S189">
        <f>IF(G$8=0,0,ROUND(S188-(G189-AD189),2))</f>
        <v>#NAME?</v>
      </c>
      <c t="str" s="89" r="T189">
        <f>IF(H$8=0,0,ROUND(T188-(H189-AE189),2))</f>
        <v>#NAME?</v>
      </c>
      <c t="str" s="89" r="U189">
        <f>IF(I$8=0,0,ROUND(U188-(I189-AF189),2))</f>
        <v>#NAME?</v>
      </c>
      <c t="str" s="89" r="V189">
        <f>IF(J$8=0,0,ROUND(V188-(J189-AG189),2))</f>
        <v> -  </v>
      </c>
      <c t="str" s="89" r="W189">
        <f>IF(K$8=0,0,ROUND(W188-(K189-AH189),2))</f>
        <v> -  </v>
      </c>
      <c t="str" s="89" r="X189">
        <f>IF(L$8=0,0,ROUND(X188-(L189-AI189),2))</f>
        <v> -  </v>
      </c>
      <c t="str" s="89" r="Y189">
        <f>IF(M$8=0,0,ROUND(Y188-(M189-AJ189),2))</f>
        <v> -  </v>
      </c>
      <c t="str" s="89" r="Z189">
        <f>IF(N$8=0,0,ROUND(Z188-(N189-AK189),2))</f>
        <v> -  </v>
      </c>
      <c s="92" r="AA189"/>
      <c t="str" s="89" r="AB189">
        <f>ROUND(Q188*E$9/12,2)</f>
        <v>#NAME?</v>
      </c>
      <c t="str" s="89" r="AC189">
        <f>ROUND(R188*F$9/12,2)</f>
        <v>#NAME?</v>
      </c>
      <c t="str" s="89" r="AD189">
        <f>ROUND(S188*G$9/12,2)</f>
        <v>#NAME?</v>
      </c>
      <c t="str" s="89" r="AE189">
        <f>ROUND(T188*H$9/12,2)</f>
        <v>#NAME?</v>
      </c>
      <c t="str" s="89" r="AF189">
        <f>ROUND(U188*I$9/12,2)</f>
        <v>#NAME?</v>
      </c>
      <c t="str" s="89" r="AG189">
        <f>ROUND(V188*J$9/12,2)</f>
        <v> -  </v>
      </c>
      <c t="str" s="89" r="AH189">
        <f>ROUND(W188*K$9/12,2)</f>
        <v> -  </v>
      </c>
      <c t="str" s="89" r="AI189">
        <f>ROUND(X188*L$9/12,2)</f>
        <v> -  </v>
      </c>
      <c t="str" s="89" r="AJ189">
        <f>ROUND(Y188*M$9/12,2)</f>
        <v> -  </v>
      </c>
      <c t="str" s="89" r="AK189">
        <f>ROUND(Z188*N$9/12,2)</f>
        <v> -  </v>
      </c>
      <c t="str" s="89" r="AL189">
        <f>SUM(AB189:AK189)</f>
        <v>#NAME?</v>
      </c>
      <c s="93" r="AM189"/>
      <c t="str" s="89" r="AN189">
        <f>IF(Q188&gt;0,IF((Q188+AB189)&lt;E$10,Q188+AB189,E$10),0)</f>
        <v>#NAME?</v>
      </c>
      <c t="str" s="89" r="AO189">
        <f>IF(R188&gt;0,IF((R188+AC189)&lt;F$10,R188+AC189,F$10),0)</f>
        <v>#NAME?</v>
      </c>
      <c t="str" s="89" r="AP189">
        <f>IF(S188&gt;0,IF((S188+AD189)&lt;G$10,S188+AD189,G$10),0)</f>
        <v>#NAME?</v>
      </c>
      <c t="str" s="89" r="AQ189">
        <f>IF(T188&gt;0,IF((T188+AE189)&lt;H$10,T188+AE189,H$10),0)</f>
        <v>#NAME?</v>
      </c>
      <c t="str" s="89" r="AR189">
        <f>IF(U188&gt;0,IF((U188+AF189)&lt;I$10,U188+AF189,I$10),0)</f>
        <v>#NAME?</v>
      </c>
      <c t="str" s="89" r="AS189">
        <f>IF(V188&gt;0,IF((V188+AG189)&lt;J$10,V188+AG189,J$10),0)</f>
        <v> -  </v>
      </c>
      <c t="str" s="89" r="AT189">
        <f>IF(W188&gt;0,IF((W188+AH189)&lt;K$10,W188+AH189,K$10),0)</f>
        <v> -  </v>
      </c>
      <c t="str" s="89" r="AU189">
        <f>IF(X188&gt;0,IF((X188+AI189)&lt;L$10,X188+AI189,L$10),0)</f>
        <v> -  </v>
      </c>
      <c t="str" s="89" r="AV189">
        <f>IF(Y188&gt;0,IF((Y188+AJ189)&lt;M$10,Y188+AJ189,M$10),0)</f>
        <v> -  </v>
      </c>
      <c t="str" s="89" r="AW189">
        <f>IF(Z188&gt;0,IF((Z188+AK189)&lt;N$10,Z188+AK189,N$10),0)</f>
        <v> -  </v>
      </c>
      <c t="str" s="89" r="AX189">
        <f>SUM(AN189:AW189)</f>
        <v>#NAME?</v>
      </c>
      <c s="89" r="AY189"/>
      <c t="str" s="91" r="AZ189">
        <f>IF(NOT(snowball),0,IF(Q188&lt;=0,0,IF(AN189+$C189&gt;Q188+AB189,Q188+AB189-AN189,$C189)))</f>
        <v>#NAME?</v>
      </c>
      <c t="str" s="89" r="BA189">
        <f>IF(NOT(snowball),0,IF(R188&lt;=0,0,IF($C189&lt;=SUM($AZ189:AZ189),0,IF(AO189+$C189-SUM($AZ189:AZ189)&gt;R188+AC189,R188+AC189-AO189,$C189-SUM($AZ189:AZ189)))))</f>
        <v>#NAME?</v>
      </c>
      <c t="str" s="89" r="BB189">
        <f>IF(NOT(snowball),0,IF(S188&lt;=0,0,IF($C189&lt;=SUM($AZ189:BA189),0,IF(AP189+$C189-SUM($AZ189:BA189)&gt;S188+AD189,S188+AD189-AP189,$C189-SUM($AZ189:BA189)))))</f>
        <v>#NAME?</v>
      </c>
      <c t="str" s="89" r="BC189">
        <f>IF(NOT(snowball),0,IF(T188&lt;=0,0,IF($C189&lt;=SUM($AZ189:BB189),0,IF(AQ189+$C189-SUM($AZ189:BB189)&gt;T188+AE189,T188+AE189-AQ189,$C189-SUM($AZ189:BB189)))))</f>
        <v>#NAME?</v>
      </c>
      <c t="str" s="89" r="BD189">
        <f>IF(NOT(snowball),0,IF(U188&lt;=0,0,IF($C189&lt;=SUM($AZ189:BC189),0,IF(AR189+$C189-SUM($AZ189:BC189)&gt;U188+AF189,U188+AF189-AR189,$C189-SUM($AZ189:BC189)))))</f>
        <v>#NAME?</v>
      </c>
      <c t="str" s="89" r="BE189">
        <f>IF(NOT(snowball),0,IF(V188&lt;=0,0,IF($C189&lt;=SUM($AZ189:BD189),0,IF(AS189+$C189-SUM($AZ189:BD189)&gt;V188+AG189,V188+AG189-AS189,$C189-SUM($AZ189:BD189)))))</f>
        <v>#NAME?</v>
      </c>
      <c t="str" s="89" r="BF189">
        <f>IF(NOT(snowball),0,IF(W188&lt;=0,0,IF($C189&lt;=SUM($AZ189:BE189),0,IF(AT189+$C189-SUM($AZ189:BE189)&gt;W188+AH189,W188+AH189-AT189,$C189-SUM($AZ189:BE189)))))</f>
        <v>#NAME?</v>
      </c>
      <c t="str" s="89" r="BG189">
        <f>IF(NOT(snowball),0,IF(X188&lt;=0,0,IF($C189&lt;=SUM($AZ189:BF189),0,IF(AU189+$C189-SUM($AZ189:BF189)&gt;X188+AI189,X188+AI189-AU189,$C189-SUM($AZ189:BF189)))))</f>
        <v>#NAME?</v>
      </c>
      <c t="str" s="89" r="BH189">
        <f>IF(NOT(snowball),0,IF(Y188&lt;=0,0,IF($C189&lt;=SUM($AZ189:BG189),0,IF(AV189+$C189-SUM($AZ189:BG189)&gt;Y188+AJ189,Y188+AJ189-AV189,$C189-SUM($AZ189:BG189)))))</f>
        <v>#NAME?</v>
      </c>
      <c t="str" s="89" r="BI189">
        <f>IF(NOT(snowball),0,IF(Z188&lt;=0,0,IF($C189&lt;=SUM($AZ189:BH189),0,IF(AW189+$C189-SUM($AZ189:BH189)&gt;Z188+AK189,Z188+AK189-AW189,$C189-SUM($AZ189:BH189)))))</f>
        <v>#NAME?</v>
      </c>
    </row>
    <row customHeight="1" r="190" ht="10.5">
      <c t="str" s="85" r="A190">
        <f>IF(SUM(Q189:Z189)&lt;=0,"",A189+1)</f>
        <v>#NAME?</v>
      </c>
      <c t="str" s="86" r="B190">
        <f>IF(A190="",NA(),DATE(YEAR(B189),MONTH(B189)+1,1))</f>
        <v>#NAME?</v>
      </c>
      <c t="str" s="87" r="C190">
        <f>IF(A190="","",IF(snowball,IF(($E$5-AX190)&lt;0,0,$E$5-AX190),"n/a")+D190)</f>
        <v>#NAME?</v>
      </c>
      <c s="88" r="D190"/>
      <c t="str" s="89" r="E190">
        <f>AN190+AZ190</f>
        <v>#NAME?</v>
      </c>
      <c t="str" s="89" r="F190">
        <f>AO190+BA190</f>
        <v>#NAME?</v>
      </c>
      <c t="str" s="89" r="G190">
        <f>AP190+BB190</f>
        <v>#NAME?</v>
      </c>
      <c t="str" s="89" r="H190">
        <f>AQ190+BC190</f>
        <v>#NAME?</v>
      </c>
      <c t="str" s="89" r="I190">
        <f>AR190+BD190</f>
        <v>#NAME?</v>
      </c>
      <c t="str" s="89" r="J190">
        <f>AS190+BE190</f>
        <v>#NAME?</v>
      </c>
      <c t="str" s="89" r="K190">
        <f>AT190+BF190</f>
        <v>#NAME?</v>
      </c>
      <c t="str" s="89" r="L190">
        <f>AU190+BG190</f>
        <v>#NAME?</v>
      </c>
      <c t="str" s="89" r="M190">
        <f>AV190+BH190</f>
        <v>#NAME?</v>
      </c>
      <c t="str" s="89" r="N190">
        <f>AW190+BI190</f>
        <v>#NAME?</v>
      </c>
      <c s="90" r="O190"/>
      <c t="str" s="89" r="P190">
        <f>SUM(Q190:Z190)</f>
        <v>#NAME?</v>
      </c>
      <c t="str" s="89" r="Q190">
        <f>IF(E$8=0,0,ROUND(Q189-(E190-AB190),2))</f>
        <v>#NAME?</v>
      </c>
      <c t="str" s="89" r="R190">
        <f>IF(F$8=0,0,ROUND(R189-(F190-AC190),2))</f>
        <v>#NAME?</v>
      </c>
      <c t="str" s="89" r="S190">
        <f>IF(G$8=0,0,ROUND(S189-(G190-AD190),2))</f>
        <v>#NAME?</v>
      </c>
      <c t="str" s="89" r="T190">
        <f>IF(H$8=0,0,ROUND(T189-(H190-AE190),2))</f>
        <v>#NAME?</v>
      </c>
      <c t="str" s="89" r="U190">
        <f>IF(I$8=0,0,ROUND(U189-(I190-AF190),2))</f>
        <v>#NAME?</v>
      </c>
      <c t="str" s="89" r="V190">
        <f>IF(J$8=0,0,ROUND(V189-(J190-AG190),2))</f>
        <v> -  </v>
      </c>
      <c t="str" s="89" r="W190">
        <f>IF(K$8=0,0,ROUND(W189-(K190-AH190),2))</f>
        <v> -  </v>
      </c>
      <c t="str" s="89" r="X190">
        <f>IF(L$8=0,0,ROUND(X189-(L190-AI190),2))</f>
        <v> -  </v>
      </c>
      <c t="str" s="89" r="Y190">
        <f>IF(M$8=0,0,ROUND(Y189-(M190-AJ190),2))</f>
        <v> -  </v>
      </c>
      <c t="str" s="89" r="Z190">
        <f>IF(N$8=0,0,ROUND(Z189-(N190-AK190),2))</f>
        <v> -  </v>
      </c>
      <c s="92" r="AA190"/>
      <c t="str" s="89" r="AB190">
        <f>ROUND(Q189*E$9/12,2)</f>
        <v>#NAME?</v>
      </c>
      <c t="str" s="89" r="AC190">
        <f>ROUND(R189*F$9/12,2)</f>
        <v>#NAME?</v>
      </c>
      <c t="str" s="89" r="AD190">
        <f>ROUND(S189*G$9/12,2)</f>
        <v>#NAME?</v>
      </c>
      <c t="str" s="89" r="AE190">
        <f>ROUND(T189*H$9/12,2)</f>
        <v>#NAME?</v>
      </c>
      <c t="str" s="89" r="AF190">
        <f>ROUND(U189*I$9/12,2)</f>
        <v>#NAME?</v>
      </c>
      <c t="str" s="89" r="AG190">
        <f>ROUND(V189*J$9/12,2)</f>
        <v> -  </v>
      </c>
      <c t="str" s="89" r="AH190">
        <f>ROUND(W189*K$9/12,2)</f>
        <v> -  </v>
      </c>
      <c t="str" s="89" r="AI190">
        <f>ROUND(X189*L$9/12,2)</f>
        <v> -  </v>
      </c>
      <c t="str" s="89" r="AJ190">
        <f>ROUND(Y189*M$9/12,2)</f>
        <v> -  </v>
      </c>
      <c t="str" s="89" r="AK190">
        <f>ROUND(Z189*N$9/12,2)</f>
        <v> -  </v>
      </c>
      <c t="str" s="89" r="AL190">
        <f>SUM(AB190:AK190)</f>
        <v>#NAME?</v>
      </c>
      <c s="93" r="AM190"/>
      <c t="str" s="89" r="AN190">
        <f>IF(Q189&gt;0,IF((Q189+AB190)&lt;E$10,Q189+AB190,E$10),0)</f>
        <v>#NAME?</v>
      </c>
      <c t="str" s="89" r="AO190">
        <f>IF(R189&gt;0,IF((R189+AC190)&lt;F$10,R189+AC190,F$10),0)</f>
        <v>#NAME?</v>
      </c>
      <c t="str" s="89" r="AP190">
        <f>IF(S189&gt;0,IF((S189+AD190)&lt;G$10,S189+AD190,G$10),0)</f>
        <v>#NAME?</v>
      </c>
      <c t="str" s="89" r="AQ190">
        <f>IF(T189&gt;0,IF((T189+AE190)&lt;H$10,T189+AE190,H$10),0)</f>
        <v>#NAME?</v>
      </c>
      <c t="str" s="89" r="AR190">
        <f>IF(U189&gt;0,IF((U189+AF190)&lt;I$10,U189+AF190,I$10),0)</f>
        <v>#NAME?</v>
      </c>
      <c t="str" s="89" r="AS190">
        <f>IF(V189&gt;0,IF((V189+AG190)&lt;J$10,V189+AG190,J$10),0)</f>
        <v> -  </v>
      </c>
      <c t="str" s="89" r="AT190">
        <f>IF(W189&gt;0,IF((W189+AH190)&lt;K$10,W189+AH190,K$10),0)</f>
        <v> -  </v>
      </c>
      <c t="str" s="89" r="AU190">
        <f>IF(X189&gt;0,IF((X189+AI190)&lt;L$10,X189+AI190,L$10),0)</f>
        <v> -  </v>
      </c>
      <c t="str" s="89" r="AV190">
        <f>IF(Y189&gt;0,IF((Y189+AJ190)&lt;M$10,Y189+AJ190,M$10),0)</f>
        <v> -  </v>
      </c>
      <c t="str" s="89" r="AW190">
        <f>IF(Z189&gt;0,IF((Z189+AK190)&lt;N$10,Z189+AK190,N$10),0)</f>
        <v> -  </v>
      </c>
      <c t="str" s="89" r="AX190">
        <f>SUM(AN190:AW190)</f>
        <v>#NAME?</v>
      </c>
      <c s="89" r="AY190"/>
      <c t="str" s="91" r="AZ190">
        <f>IF(NOT(snowball),0,IF(Q189&lt;=0,0,IF(AN190+$C190&gt;Q189+AB190,Q189+AB190-AN190,$C190)))</f>
        <v>#NAME?</v>
      </c>
      <c t="str" s="89" r="BA190">
        <f>IF(NOT(snowball),0,IF(R189&lt;=0,0,IF($C190&lt;=SUM($AZ190:AZ190),0,IF(AO190+$C190-SUM($AZ190:AZ190)&gt;R189+AC190,R189+AC190-AO190,$C190-SUM($AZ190:AZ190)))))</f>
        <v>#NAME?</v>
      </c>
      <c t="str" s="89" r="BB190">
        <f>IF(NOT(snowball),0,IF(S189&lt;=0,0,IF($C190&lt;=SUM($AZ190:BA190),0,IF(AP190+$C190-SUM($AZ190:BA190)&gt;S189+AD190,S189+AD190-AP190,$C190-SUM($AZ190:BA190)))))</f>
        <v>#NAME?</v>
      </c>
      <c t="str" s="89" r="BC190">
        <f>IF(NOT(snowball),0,IF(T189&lt;=0,0,IF($C190&lt;=SUM($AZ190:BB190),0,IF(AQ190+$C190-SUM($AZ190:BB190)&gt;T189+AE190,T189+AE190-AQ190,$C190-SUM($AZ190:BB190)))))</f>
        <v>#NAME?</v>
      </c>
      <c t="str" s="89" r="BD190">
        <f>IF(NOT(snowball),0,IF(U189&lt;=0,0,IF($C190&lt;=SUM($AZ190:BC190),0,IF(AR190+$C190-SUM($AZ190:BC190)&gt;U189+AF190,U189+AF190-AR190,$C190-SUM($AZ190:BC190)))))</f>
        <v>#NAME?</v>
      </c>
      <c t="str" s="89" r="BE190">
        <f>IF(NOT(snowball),0,IF(V189&lt;=0,0,IF($C190&lt;=SUM($AZ190:BD190),0,IF(AS190+$C190-SUM($AZ190:BD190)&gt;V189+AG190,V189+AG190-AS190,$C190-SUM($AZ190:BD190)))))</f>
        <v>#NAME?</v>
      </c>
      <c t="str" s="89" r="BF190">
        <f>IF(NOT(snowball),0,IF(W189&lt;=0,0,IF($C190&lt;=SUM($AZ190:BE190),0,IF(AT190+$C190-SUM($AZ190:BE190)&gt;W189+AH190,W189+AH190-AT190,$C190-SUM($AZ190:BE190)))))</f>
        <v>#NAME?</v>
      </c>
      <c t="str" s="89" r="BG190">
        <f>IF(NOT(snowball),0,IF(X189&lt;=0,0,IF($C190&lt;=SUM($AZ190:BF190),0,IF(AU190+$C190-SUM($AZ190:BF190)&gt;X189+AI190,X189+AI190-AU190,$C190-SUM($AZ190:BF190)))))</f>
        <v>#NAME?</v>
      </c>
      <c t="str" s="89" r="BH190">
        <f>IF(NOT(snowball),0,IF(Y189&lt;=0,0,IF($C190&lt;=SUM($AZ190:BG190),0,IF(AV190+$C190-SUM($AZ190:BG190)&gt;Y189+AJ190,Y189+AJ190-AV190,$C190-SUM($AZ190:BG190)))))</f>
        <v>#NAME?</v>
      </c>
      <c t="str" s="89" r="BI190">
        <f>IF(NOT(snowball),0,IF(Z189&lt;=0,0,IF($C190&lt;=SUM($AZ190:BH190),0,IF(AW190+$C190-SUM($AZ190:BH190)&gt;Z189+AK190,Z189+AK190-AW190,$C190-SUM($AZ190:BH190)))))</f>
        <v>#NAME?</v>
      </c>
    </row>
    <row customHeight="1" r="191" ht="10.5">
      <c t="str" s="85" r="A191">
        <f>IF(SUM(Q190:Z190)&lt;=0,"",A190+1)</f>
        <v>#NAME?</v>
      </c>
      <c t="str" s="86" r="B191">
        <f>IF(A191="",NA(),DATE(YEAR(B190),MONTH(B190)+1,1))</f>
        <v>#NAME?</v>
      </c>
      <c t="str" s="87" r="C191">
        <f>IF(A191="","",IF(snowball,IF(($E$5-AX191)&lt;0,0,$E$5-AX191),"n/a")+D191)</f>
        <v>#NAME?</v>
      </c>
      <c s="88" r="D191"/>
      <c t="str" s="89" r="E191">
        <f>AN191+AZ191</f>
        <v>#NAME?</v>
      </c>
      <c t="str" s="89" r="F191">
        <f>AO191+BA191</f>
        <v>#NAME?</v>
      </c>
      <c t="str" s="89" r="G191">
        <f>AP191+BB191</f>
        <v>#NAME?</v>
      </c>
      <c t="str" s="89" r="H191">
        <f>AQ191+BC191</f>
        <v>#NAME?</v>
      </c>
      <c t="str" s="89" r="I191">
        <f>AR191+BD191</f>
        <v>#NAME?</v>
      </c>
      <c t="str" s="89" r="J191">
        <f>AS191+BE191</f>
        <v>#NAME?</v>
      </c>
      <c t="str" s="89" r="K191">
        <f>AT191+BF191</f>
        <v>#NAME?</v>
      </c>
      <c t="str" s="89" r="L191">
        <f>AU191+BG191</f>
        <v>#NAME?</v>
      </c>
      <c t="str" s="89" r="M191">
        <f>AV191+BH191</f>
        <v>#NAME?</v>
      </c>
      <c t="str" s="89" r="N191">
        <f>AW191+BI191</f>
        <v>#NAME?</v>
      </c>
      <c s="90" r="O191"/>
      <c t="str" s="89" r="P191">
        <f>SUM(Q191:Z191)</f>
        <v>#NAME?</v>
      </c>
      <c t="str" s="89" r="Q191">
        <f>IF(E$8=0,0,ROUND(Q190-(E191-AB191),2))</f>
        <v>#NAME?</v>
      </c>
      <c t="str" s="89" r="R191">
        <f>IF(F$8=0,0,ROUND(R190-(F191-AC191),2))</f>
        <v>#NAME?</v>
      </c>
      <c t="str" s="89" r="S191">
        <f>IF(G$8=0,0,ROUND(S190-(G191-AD191),2))</f>
        <v>#NAME?</v>
      </c>
      <c t="str" s="89" r="T191">
        <f>IF(H$8=0,0,ROUND(T190-(H191-AE191),2))</f>
        <v>#NAME?</v>
      </c>
      <c t="str" s="89" r="U191">
        <f>IF(I$8=0,0,ROUND(U190-(I191-AF191),2))</f>
        <v>#NAME?</v>
      </c>
      <c t="str" s="89" r="V191">
        <f>IF(J$8=0,0,ROUND(V190-(J191-AG191),2))</f>
        <v> -  </v>
      </c>
      <c t="str" s="89" r="W191">
        <f>IF(K$8=0,0,ROUND(W190-(K191-AH191),2))</f>
        <v> -  </v>
      </c>
      <c t="str" s="89" r="X191">
        <f>IF(L$8=0,0,ROUND(X190-(L191-AI191),2))</f>
        <v> -  </v>
      </c>
      <c t="str" s="89" r="Y191">
        <f>IF(M$8=0,0,ROUND(Y190-(M191-AJ191),2))</f>
        <v> -  </v>
      </c>
      <c t="str" s="89" r="Z191">
        <f>IF(N$8=0,0,ROUND(Z190-(N191-AK191),2))</f>
        <v> -  </v>
      </c>
      <c s="92" r="AA191"/>
      <c t="str" s="89" r="AB191">
        <f>ROUND(Q190*E$9/12,2)</f>
        <v>#NAME?</v>
      </c>
      <c t="str" s="89" r="AC191">
        <f>ROUND(R190*F$9/12,2)</f>
        <v>#NAME?</v>
      </c>
      <c t="str" s="89" r="AD191">
        <f>ROUND(S190*G$9/12,2)</f>
        <v>#NAME?</v>
      </c>
      <c t="str" s="89" r="AE191">
        <f>ROUND(T190*H$9/12,2)</f>
        <v>#NAME?</v>
      </c>
      <c t="str" s="89" r="AF191">
        <f>ROUND(U190*I$9/12,2)</f>
        <v>#NAME?</v>
      </c>
      <c t="str" s="89" r="AG191">
        <f>ROUND(V190*J$9/12,2)</f>
        <v> -  </v>
      </c>
      <c t="str" s="89" r="AH191">
        <f>ROUND(W190*K$9/12,2)</f>
        <v> -  </v>
      </c>
      <c t="str" s="89" r="AI191">
        <f>ROUND(X190*L$9/12,2)</f>
        <v> -  </v>
      </c>
      <c t="str" s="89" r="AJ191">
        <f>ROUND(Y190*M$9/12,2)</f>
        <v> -  </v>
      </c>
      <c t="str" s="89" r="AK191">
        <f>ROUND(Z190*N$9/12,2)</f>
        <v> -  </v>
      </c>
      <c t="str" s="89" r="AL191">
        <f>SUM(AB191:AK191)</f>
        <v>#NAME?</v>
      </c>
      <c s="93" r="AM191"/>
      <c t="str" s="89" r="AN191">
        <f>IF(Q190&gt;0,IF((Q190+AB191)&lt;E$10,Q190+AB191,E$10),0)</f>
        <v>#NAME?</v>
      </c>
      <c t="str" s="89" r="AO191">
        <f>IF(R190&gt;0,IF((R190+AC191)&lt;F$10,R190+AC191,F$10),0)</f>
        <v>#NAME?</v>
      </c>
      <c t="str" s="89" r="AP191">
        <f>IF(S190&gt;0,IF((S190+AD191)&lt;G$10,S190+AD191,G$10),0)</f>
        <v>#NAME?</v>
      </c>
      <c t="str" s="89" r="AQ191">
        <f>IF(T190&gt;0,IF((T190+AE191)&lt;H$10,T190+AE191,H$10),0)</f>
        <v>#NAME?</v>
      </c>
      <c t="str" s="89" r="AR191">
        <f>IF(U190&gt;0,IF((U190+AF191)&lt;I$10,U190+AF191,I$10),0)</f>
        <v>#NAME?</v>
      </c>
      <c t="str" s="89" r="AS191">
        <f>IF(V190&gt;0,IF((V190+AG191)&lt;J$10,V190+AG191,J$10),0)</f>
        <v> -  </v>
      </c>
      <c t="str" s="89" r="AT191">
        <f>IF(W190&gt;0,IF((W190+AH191)&lt;K$10,W190+AH191,K$10),0)</f>
        <v> -  </v>
      </c>
      <c t="str" s="89" r="AU191">
        <f>IF(X190&gt;0,IF((X190+AI191)&lt;L$10,X190+AI191,L$10),0)</f>
        <v> -  </v>
      </c>
      <c t="str" s="89" r="AV191">
        <f>IF(Y190&gt;0,IF((Y190+AJ191)&lt;M$10,Y190+AJ191,M$10),0)</f>
        <v> -  </v>
      </c>
      <c t="str" s="89" r="AW191">
        <f>IF(Z190&gt;0,IF((Z190+AK191)&lt;N$10,Z190+AK191,N$10),0)</f>
        <v> -  </v>
      </c>
      <c t="str" s="89" r="AX191">
        <f>SUM(AN191:AW191)</f>
        <v>#NAME?</v>
      </c>
      <c s="89" r="AY191"/>
      <c t="str" s="91" r="AZ191">
        <f>IF(NOT(snowball),0,IF(Q190&lt;=0,0,IF(AN191+$C191&gt;Q190+AB191,Q190+AB191-AN191,$C191)))</f>
        <v>#NAME?</v>
      </c>
      <c t="str" s="89" r="BA191">
        <f>IF(NOT(snowball),0,IF(R190&lt;=0,0,IF($C191&lt;=SUM($AZ191:AZ191),0,IF(AO191+$C191-SUM($AZ191:AZ191)&gt;R190+AC191,R190+AC191-AO191,$C191-SUM($AZ191:AZ191)))))</f>
        <v>#NAME?</v>
      </c>
      <c t="str" s="89" r="BB191">
        <f>IF(NOT(snowball),0,IF(S190&lt;=0,0,IF($C191&lt;=SUM($AZ191:BA191),0,IF(AP191+$C191-SUM($AZ191:BA191)&gt;S190+AD191,S190+AD191-AP191,$C191-SUM($AZ191:BA191)))))</f>
        <v>#NAME?</v>
      </c>
      <c t="str" s="89" r="BC191">
        <f>IF(NOT(snowball),0,IF(T190&lt;=0,0,IF($C191&lt;=SUM($AZ191:BB191),0,IF(AQ191+$C191-SUM($AZ191:BB191)&gt;T190+AE191,T190+AE191-AQ191,$C191-SUM($AZ191:BB191)))))</f>
        <v>#NAME?</v>
      </c>
      <c t="str" s="89" r="BD191">
        <f>IF(NOT(snowball),0,IF(U190&lt;=0,0,IF($C191&lt;=SUM($AZ191:BC191),0,IF(AR191+$C191-SUM($AZ191:BC191)&gt;U190+AF191,U190+AF191-AR191,$C191-SUM($AZ191:BC191)))))</f>
        <v>#NAME?</v>
      </c>
      <c t="str" s="89" r="BE191">
        <f>IF(NOT(snowball),0,IF(V190&lt;=0,0,IF($C191&lt;=SUM($AZ191:BD191),0,IF(AS191+$C191-SUM($AZ191:BD191)&gt;V190+AG191,V190+AG191-AS191,$C191-SUM($AZ191:BD191)))))</f>
        <v>#NAME?</v>
      </c>
      <c t="str" s="89" r="BF191">
        <f>IF(NOT(snowball),0,IF(W190&lt;=0,0,IF($C191&lt;=SUM($AZ191:BE191),0,IF(AT191+$C191-SUM($AZ191:BE191)&gt;W190+AH191,W190+AH191-AT191,$C191-SUM($AZ191:BE191)))))</f>
        <v>#NAME?</v>
      </c>
      <c t="str" s="89" r="BG191">
        <f>IF(NOT(snowball),0,IF(X190&lt;=0,0,IF($C191&lt;=SUM($AZ191:BF191),0,IF(AU191+$C191-SUM($AZ191:BF191)&gt;X190+AI191,X190+AI191-AU191,$C191-SUM($AZ191:BF191)))))</f>
        <v>#NAME?</v>
      </c>
      <c t="str" s="89" r="BH191">
        <f>IF(NOT(snowball),0,IF(Y190&lt;=0,0,IF($C191&lt;=SUM($AZ191:BG191),0,IF(AV191+$C191-SUM($AZ191:BG191)&gt;Y190+AJ191,Y190+AJ191-AV191,$C191-SUM($AZ191:BG191)))))</f>
        <v>#NAME?</v>
      </c>
      <c t="str" s="89" r="BI191">
        <f>IF(NOT(snowball),0,IF(Z190&lt;=0,0,IF($C191&lt;=SUM($AZ191:BH191),0,IF(AW191+$C191-SUM($AZ191:BH191)&gt;Z190+AK191,Z190+AK191-AW191,$C191-SUM($AZ191:BH191)))))</f>
        <v>#NAME?</v>
      </c>
    </row>
    <row customHeight="1" r="192" ht="10.5">
      <c t="str" s="85" r="A192">
        <f>IF(SUM(Q191:Z191)&lt;=0,"",A191+1)</f>
        <v>#NAME?</v>
      </c>
      <c t="str" s="86" r="B192">
        <f>IF(A192="",NA(),DATE(YEAR(B191),MONTH(B191)+1,1))</f>
        <v>#NAME?</v>
      </c>
      <c t="str" s="87" r="C192">
        <f>IF(A192="","",IF(snowball,IF(($E$5-AX192)&lt;0,0,$E$5-AX192),"n/a")+D192)</f>
        <v>#NAME?</v>
      </c>
      <c s="88" r="D192"/>
      <c t="str" s="89" r="E192">
        <f>AN192+AZ192</f>
        <v>#NAME?</v>
      </c>
      <c t="str" s="89" r="F192">
        <f>AO192+BA192</f>
        <v>#NAME?</v>
      </c>
      <c t="str" s="89" r="G192">
        <f>AP192+BB192</f>
        <v>#NAME?</v>
      </c>
      <c t="str" s="89" r="H192">
        <f>AQ192+BC192</f>
        <v>#NAME?</v>
      </c>
      <c t="str" s="89" r="I192">
        <f>AR192+BD192</f>
        <v>#NAME?</v>
      </c>
      <c t="str" s="89" r="J192">
        <f>AS192+BE192</f>
        <v>#NAME?</v>
      </c>
      <c t="str" s="89" r="K192">
        <f>AT192+BF192</f>
        <v>#NAME?</v>
      </c>
      <c t="str" s="89" r="L192">
        <f>AU192+BG192</f>
        <v>#NAME?</v>
      </c>
      <c t="str" s="89" r="M192">
        <f>AV192+BH192</f>
        <v>#NAME?</v>
      </c>
      <c t="str" s="89" r="N192">
        <f>AW192+BI192</f>
        <v>#NAME?</v>
      </c>
      <c s="90" r="O192"/>
      <c t="str" s="89" r="P192">
        <f>SUM(Q192:Z192)</f>
        <v>#NAME?</v>
      </c>
      <c t="str" s="89" r="Q192">
        <f>IF(E$8=0,0,ROUND(Q191-(E192-AB192),2))</f>
        <v>#NAME?</v>
      </c>
      <c t="str" s="89" r="R192">
        <f>IF(F$8=0,0,ROUND(R191-(F192-AC192),2))</f>
        <v>#NAME?</v>
      </c>
      <c t="str" s="89" r="S192">
        <f>IF(G$8=0,0,ROUND(S191-(G192-AD192),2))</f>
        <v>#NAME?</v>
      </c>
      <c t="str" s="89" r="T192">
        <f>IF(H$8=0,0,ROUND(T191-(H192-AE192),2))</f>
        <v>#NAME?</v>
      </c>
      <c t="str" s="89" r="U192">
        <f>IF(I$8=0,0,ROUND(U191-(I192-AF192),2))</f>
        <v>#NAME?</v>
      </c>
      <c t="str" s="89" r="V192">
        <f>IF(J$8=0,0,ROUND(V191-(J192-AG192),2))</f>
        <v> -  </v>
      </c>
      <c t="str" s="89" r="W192">
        <f>IF(K$8=0,0,ROUND(W191-(K192-AH192),2))</f>
        <v> -  </v>
      </c>
      <c t="str" s="89" r="X192">
        <f>IF(L$8=0,0,ROUND(X191-(L192-AI192),2))</f>
        <v> -  </v>
      </c>
      <c t="str" s="89" r="Y192">
        <f>IF(M$8=0,0,ROUND(Y191-(M192-AJ192),2))</f>
        <v> -  </v>
      </c>
      <c t="str" s="89" r="Z192">
        <f>IF(N$8=0,0,ROUND(Z191-(N192-AK192),2))</f>
        <v> -  </v>
      </c>
      <c s="92" r="AA192"/>
      <c t="str" s="89" r="AB192">
        <f>ROUND(Q191*E$9/12,2)</f>
        <v>#NAME?</v>
      </c>
      <c t="str" s="89" r="AC192">
        <f>ROUND(R191*F$9/12,2)</f>
        <v>#NAME?</v>
      </c>
      <c t="str" s="89" r="AD192">
        <f>ROUND(S191*G$9/12,2)</f>
        <v>#NAME?</v>
      </c>
      <c t="str" s="89" r="AE192">
        <f>ROUND(T191*H$9/12,2)</f>
        <v>#NAME?</v>
      </c>
      <c t="str" s="89" r="AF192">
        <f>ROUND(U191*I$9/12,2)</f>
        <v>#NAME?</v>
      </c>
      <c t="str" s="89" r="AG192">
        <f>ROUND(V191*J$9/12,2)</f>
        <v> -  </v>
      </c>
      <c t="str" s="89" r="AH192">
        <f>ROUND(W191*K$9/12,2)</f>
        <v> -  </v>
      </c>
      <c t="str" s="89" r="AI192">
        <f>ROUND(X191*L$9/12,2)</f>
        <v> -  </v>
      </c>
      <c t="str" s="89" r="AJ192">
        <f>ROUND(Y191*M$9/12,2)</f>
        <v> -  </v>
      </c>
      <c t="str" s="89" r="AK192">
        <f>ROUND(Z191*N$9/12,2)</f>
        <v> -  </v>
      </c>
      <c t="str" s="89" r="AL192">
        <f>SUM(AB192:AK192)</f>
        <v>#NAME?</v>
      </c>
      <c s="93" r="AM192"/>
      <c t="str" s="89" r="AN192">
        <f>IF(Q191&gt;0,IF((Q191+AB192)&lt;E$10,Q191+AB192,E$10),0)</f>
        <v>#NAME?</v>
      </c>
      <c t="str" s="89" r="AO192">
        <f>IF(R191&gt;0,IF((R191+AC192)&lt;F$10,R191+AC192,F$10),0)</f>
        <v>#NAME?</v>
      </c>
      <c t="str" s="89" r="AP192">
        <f>IF(S191&gt;0,IF((S191+AD192)&lt;G$10,S191+AD192,G$10),0)</f>
        <v>#NAME?</v>
      </c>
      <c t="str" s="89" r="AQ192">
        <f>IF(T191&gt;0,IF((T191+AE192)&lt;H$10,T191+AE192,H$10),0)</f>
        <v>#NAME?</v>
      </c>
      <c t="str" s="89" r="AR192">
        <f>IF(U191&gt;0,IF((U191+AF192)&lt;I$10,U191+AF192,I$10),0)</f>
        <v>#NAME?</v>
      </c>
      <c t="str" s="89" r="AS192">
        <f>IF(V191&gt;0,IF((V191+AG192)&lt;J$10,V191+AG192,J$10),0)</f>
        <v> -  </v>
      </c>
      <c t="str" s="89" r="AT192">
        <f>IF(W191&gt;0,IF((W191+AH192)&lt;K$10,W191+AH192,K$10),0)</f>
        <v> -  </v>
      </c>
      <c t="str" s="89" r="AU192">
        <f>IF(X191&gt;0,IF((X191+AI192)&lt;L$10,X191+AI192,L$10),0)</f>
        <v> -  </v>
      </c>
      <c t="str" s="89" r="AV192">
        <f>IF(Y191&gt;0,IF((Y191+AJ192)&lt;M$10,Y191+AJ192,M$10),0)</f>
        <v> -  </v>
      </c>
      <c t="str" s="89" r="AW192">
        <f>IF(Z191&gt;0,IF((Z191+AK192)&lt;N$10,Z191+AK192,N$10),0)</f>
        <v> -  </v>
      </c>
      <c t="str" s="89" r="AX192">
        <f>SUM(AN192:AW192)</f>
        <v>#NAME?</v>
      </c>
      <c s="89" r="AY192"/>
      <c t="str" s="91" r="AZ192">
        <f>IF(NOT(snowball),0,IF(Q191&lt;=0,0,IF(AN192+$C192&gt;Q191+AB192,Q191+AB192-AN192,$C192)))</f>
        <v>#NAME?</v>
      </c>
      <c t="str" s="89" r="BA192">
        <f>IF(NOT(snowball),0,IF(R191&lt;=0,0,IF($C192&lt;=SUM($AZ192:AZ192),0,IF(AO192+$C192-SUM($AZ192:AZ192)&gt;R191+AC192,R191+AC192-AO192,$C192-SUM($AZ192:AZ192)))))</f>
        <v>#NAME?</v>
      </c>
      <c t="str" s="89" r="BB192">
        <f>IF(NOT(snowball),0,IF(S191&lt;=0,0,IF($C192&lt;=SUM($AZ192:BA192),0,IF(AP192+$C192-SUM($AZ192:BA192)&gt;S191+AD192,S191+AD192-AP192,$C192-SUM($AZ192:BA192)))))</f>
        <v>#NAME?</v>
      </c>
      <c t="str" s="89" r="BC192">
        <f>IF(NOT(snowball),0,IF(T191&lt;=0,0,IF($C192&lt;=SUM($AZ192:BB192),0,IF(AQ192+$C192-SUM($AZ192:BB192)&gt;T191+AE192,T191+AE192-AQ192,$C192-SUM($AZ192:BB192)))))</f>
        <v>#NAME?</v>
      </c>
      <c t="str" s="89" r="BD192">
        <f>IF(NOT(snowball),0,IF(U191&lt;=0,0,IF($C192&lt;=SUM($AZ192:BC192),0,IF(AR192+$C192-SUM($AZ192:BC192)&gt;U191+AF192,U191+AF192-AR192,$C192-SUM($AZ192:BC192)))))</f>
        <v>#NAME?</v>
      </c>
      <c t="str" s="89" r="BE192">
        <f>IF(NOT(snowball),0,IF(V191&lt;=0,0,IF($C192&lt;=SUM($AZ192:BD192),0,IF(AS192+$C192-SUM($AZ192:BD192)&gt;V191+AG192,V191+AG192-AS192,$C192-SUM($AZ192:BD192)))))</f>
        <v>#NAME?</v>
      </c>
      <c t="str" s="89" r="BF192">
        <f>IF(NOT(snowball),0,IF(W191&lt;=0,0,IF($C192&lt;=SUM($AZ192:BE192),0,IF(AT192+$C192-SUM($AZ192:BE192)&gt;W191+AH192,W191+AH192-AT192,$C192-SUM($AZ192:BE192)))))</f>
        <v>#NAME?</v>
      </c>
      <c t="str" s="89" r="BG192">
        <f>IF(NOT(snowball),0,IF(X191&lt;=0,0,IF($C192&lt;=SUM($AZ192:BF192),0,IF(AU192+$C192-SUM($AZ192:BF192)&gt;X191+AI192,X191+AI192-AU192,$C192-SUM($AZ192:BF192)))))</f>
        <v>#NAME?</v>
      </c>
      <c t="str" s="89" r="BH192">
        <f>IF(NOT(snowball),0,IF(Y191&lt;=0,0,IF($C192&lt;=SUM($AZ192:BG192),0,IF(AV192+$C192-SUM($AZ192:BG192)&gt;Y191+AJ192,Y191+AJ192-AV192,$C192-SUM($AZ192:BG192)))))</f>
        <v>#NAME?</v>
      </c>
      <c t="str" s="89" r="BI192">
        <f>IF(NOT(snowball),0,IF(Z191&lt;=0,0,IF($C192&lt;=SUM($AZ192:BH192),0,IF(AW192+$C192-SUM($AZ192:BH192)&gt;Z191+AK192,Z191+AK192-AW192,$C192-SUM($AZ192:BH192)))))</f>
        <v>#NAME?</v>
      </c>
    </row>
    <row customHeight="1" r="193" ht="10.5">
      <c t="str" s="85" r="A193">
        <f>IF(SUM(Q192:Z192)&lt;=0,"",A192+1)</f>
        <v>#NAME?</v>
      </c>
      <c t="str" s="86" r="B193">
        <f>IF(A193="",NA(),DATE(YEAR(B192),MONTH(B192)+1,1))</f>
        <v>#NAME?</v>
      </c>
      <c t="str" s="87" r="C193">
        <f>IF(A193="","",IF(snowball,IF(($E$5-AX193)&lt;0,0,$E$5-AX193),"n/a")+D193)</f>
        <v>#NAME?</v>
      </c>
      <c s="88" r="D193"/>
      <c t="str" s="89" r="E193">
        <f>AN193+AZ193</f>
        <v>#NAME?</v>
      </c>
      <c t="str" s="89" r="F193">
        <f>AO193+BA193</f>
        <v>#NAME?</v>
      </c>
      <c t="str" s="89" r="G193">
        <f>AP193+BB193</f>
        <v>#NAME?</v>
      </c>
      <c t="str" s="89" r="H193">
        <f>AQ193+BC193</f>
        <v>#NAME?</v>
      </c>
      <c t="str" s="89" r="I193">
        <f>AR193+BD193</f>
        <v>#NAME?</v>
      </c>
      <c t="str" s="89" r="J193">
        <f>AS193+BE193</f>
        <v>#NAME?</v>
      </c>
      <c t="str" s="89" r="K193">
        <f>AT193+BF193</f>
        <v>#NAME?</v>
      </c>
      <c t="str" s="89" r="L193">
        <f>AU193+BG193</f>
        <v>#NAME?</v>
      </c>
      <c t="str" s="89" r="M193">
        <f>AV193+BH193</f>
        <v>#NAME?</v>
      </c>
      <c t="str" s="89" r="N193">
        <f>AW193+BI193</f>
        <v>#NAME?</v>
      </c>
      <c s="90" r="O193"/>
      <c t="str" s="89" r="P193">
        <f>SUM(Q193:Z193)</f>
        <v>#NAME?</v>
      </c>
      <c t="str" s="89" r="Q193">
        <f>IF(E$8=0,0,ROUND(Q192-(E193-AB193),2))</f>
        <v>#NAME?</v>
      </c>
      <c t="str" s="89" r="R193">
        <f>IF(F$8=0,0,ROUND(R192-(F193-AC193),2))</f>
        <v>#NAME?</v>
      </c>
      <c t="str" s="89" r="S193">
        <f>IF(G$8=0,0,ROUND(S192-(G193-AD193),2))</f>
        <v>#NAME?</v>
      </c>
      <c t="str" s="89" r="T193">
        <f>IF(H$8=0,0,ROUND(T192-(H193-AE193),2))</f>
        <v>#NAME?</v>
      </c>
      <c t="str" s="89" r="U193">
        <f>IF(I$8=0,0,ROUND(U192-(I193-AF193),2))</f>
        <v>#NAME?</v>
      </c>
      <c t="str" s="89" r="V193">
        <f>IF(J$8=0,0,ROUND(V192-(J193-AG193),2))</f>
        <v> -  </v>
      </c>
      <c t="str" s="89" r="W193">
        <f>IF(K$8=0,0,ROUND(W192-(K193-AH193),2))</f>
        <v> -  </v>
      </c>
      <c t="str" s="89" r="X193">
        <f>IF(L$8=0,0,ROUND(X192-(L193-AI193),2))</f>
        <v> -  </v>
      </c>
      <c t="str" s="89" r="Y193">
        <f>IF(M$8=0,0,ROUND(Y192-(M193-AJ193),2))</f>
        <v> -  </v>
      </c>
      <c t="str" s="89" r="Z193">
        <f>IF(N$8=0,0,ROUND(Z192-(N193-AK193),2))</f>
        <v> -  </v>
      </c>
      <c s="92" r="AA193"/>
      <c t="str" s="89" r="AB193">
        <f>ROUND(Q192*E$9/12,2)</f>
        <v>#NAME?</v>
      </c>
      <c t="str" s="89" r="AC193">
        <f>ROUND(R192*F$9/12,2)</f>
        <v>#NAME?</v>
      </c>
      <c t="str" s="89" r="AD193">
        <f>ROUND(S192*G$9/12,2)</f>
        <v>#NAME?</v>
      </c>
      <c t="str" s="89" r="AE193">
        <f>ROUND(T192*H$9/12,2)</f>
        <v>#NAME?</v>
      </c>
      <c t="str" s="89" r="AF193">
        <f>ROUND(U192*I$9/12,2)</f>
        <v>#NAME?</v>
      </c>
      <c t="str" s="89" r="AG193">
        <f>ROUND(V192*J$9/12,2)</f>
        <v> -  </v>
      </c>
      <c t="str" s="89" r="AH193">
        <f>ROUND(W192*K$9/12,2)</f>
        <v> -  </v>
      </c>
      <c t="str" s="89" r="AI193">
        <f>ROUND(X192*L$9/12,2)</f>
        <v> -  </v>
      </c>
      <c t="str" s="89" r="AJ193">
        <f>ROUND(Y192*M$9/12,2)</f>
        <v> -  </v>
      </c>
      <c t="str" s="89" r="AK193">
        <f>ROUND(Z192*N$9/12,2)</f>
        <v> -  </v>
      </c>
      <c t="str" s="89" r="AL193">
        <f>SUM(AB193:AK193)</f>
        <v>#NAME?</v>
      </c>
      <c s="93" r="AM193"/>
      <c t="str" s="89" r="AN193">
        <f>IF(Q192&gt;0,IF((Q192+AB193)&lt;E$10,Q192+AB193,E$10),0)</f>
        <v>#NAME?</v>
      </c>
      <c t="str" s="89" r="AO193">
        <f>IF(R192&gt;0,IF((R192+AC193)&lt;F$10,R192+AC193,F$10),0)</f>
        <v>#NAME?</v>
      </c>
      <c t="str" s="89" r="AP193">
        <f>IF(S192&gt;0,IF((S192+AD193)&lt;G$10,S192+AD193,G$10),0)</f>
        <v>#NAME?</v>
      </c>
      <c t="str" s="89" r="AQ193">
        <f>IF(T192&gt;0,IF((T192+AE193)&lt;H$10,T192+AE193,H$10),0)</f>
        <v>#NAME?</v>
      </c>
      <c t="str" s="89" r="AR193">
        <f>IF(U192&gt;0,IF((U192+AF193)&lt;I$10,U192+AF193,I$10),0)</f>
        <v>#NAME?</v>
      </c>
      <c t="str" s="89" r="AS193">
        <f>IF(V192&gt;0,IF((V192+AG193)&lt;J$10,V192+AG193,J$10),0)</f>
        <v> -  </v>
      </c>
      <c t="str" s="89" r="AT193">
        <f>IF(W192&gt;0,IF((W192+AH193)&lt;K$10,W192+AH193,K$10),0)</f>
        <v> -  </v>
      </c>
      <c t="str" s="89" r="AU193">
        <f>IF(X192&gt;0,IF((X192+AI193)&lt;L$10,X192+AI193,L$10),0)</f>
        <v> -  </v>
      </c>
      <c t="str" s="89" r="AV193">
        <f>IF(Y192&gt;0,IF((Y192+AJ193)&lt;M$10,Y192+AJ193,M$10),0)</f>
        <v> -  </v>
      </c>
      <c t="str" s="89" r="AW193">
        <f>IF(Z192&gt;0,IF((Z192+AK193)&lt;N$10,Z192+AK193,N$10),0)</f>
        <v> -  </v>
      </c>
      <c t="str" s="89" r="AX193">
        <f>SUM(AN193:AW193)</f>
        <v>#NAME?</v>
      </c>
      <c s="89" r="AY193"/>
      <c t="str" s="91" r="AZ193">
        <f>IF(NOT(snowball),0,IF(Q192&lt;=0,0,IF(AN193+$C193&gt;Q192+AB193,Q192+AB193-AN193,$C193)))</f>
        <v>#NAME?</v>
      </c>
      <c t="str" s="89" r="BA193">
        <f>IF(NOT(snowball),0,IF(R192&lt;=0,0,IF($C193&lt;=SUM($AZ193:AZ193),0,IF(AO193+$C193-SUM($AZ193:AZ193)&gt;R192+AC193,R192+AC193-AO193,$C193-SUM($AZ193:AZ193)))))</f>
        <v>#NAME?</v>
      </c>
      <c t="str" s="89" r="BB193">
        <f>IF(NOT(snowball),0,IF(S192&lt;=0,0,IF($C193&lt;=SUM($AZ193:BA193),0,IF(AP193+$C193-SUM($AZ193:BA193)&gt;S192+AD193,S192+AD193-AP193,$C193-SUM($AZ193:BA193)))))</f>
        <v>#NAME?</v>
      </c>
      <c t="str" s="89" r="BC193">
        <f>IF(NOT(snowball),0,IF(T192&lt;=0,0,IF($C193&lt;=SUM($AZ193:BB193),0,IF(AQ193+$C193-SUM($AZ193:BB193)&gt;T192+AE193,T192+AE193-AQ193,$C193-SUM($AZ193:BB193)))))</f>
        <v>#NAME?</v>
      </c>
      <c t="str" s="89" r="BD193">
        <f>IF(NOT(snowball),0,IF(U192&lt;=0,0,IF($C193&lt;=SUM($AZ193:BC193),0,IF(AR193+$C193-SUM($AZ193:BC193)&gt;U192+AF193,U192+AF193-AR193,$C193-SUM($AZ193:BC193)))))</f>
        <v>#NAME?</v>
      </c>
      <c t="str" s="89" r="BE193">
        <f>IF(NOT(snowball),0,IF(V192&lt;=0,0,IF($C193&lt;=SUM($AZ193:BD193),0,IF(AS193+$C193-SUM($AZ193:BD193)&gt;V192+AG193,V192+AG193-AS193,$C193-SUM($AZ193:BD193)))))</f>
        <v>#NAME?</v>
      </c>
      <c t="str" s="89" r="BF193">
        <f>IF(NOT(snowball),0,IF(W192&lt;=0,0,IF($C193&lt;=SUM($AZ193:BE193),0,IF(AT193+$C193-SUM($AZ193:BE193)&gt;W192+AH193,W192+AH193-AT193,$C193-SUM($AZ193:BE193)))))</f>
        <v>#NAME?</v>
      </c>
      <c t="str" s="89" r="BG193">
        <f>IF(NOT(snowball),0,IF(X192&lt;=0,0,IF($C193&lt;=SUM($AZ193:BF193),0,IF(AU193+$C193-SUM($AZ193:BF193)&gt;X192+AI193,X192+AI193-AU193,$C193-SUM($AZ193:BF193)))))</f>
        <v>#NAME?</v>
      </c>
      <c t="str" s="89" r="BH193">
        <f>IF(NOT(snowball),0,IF(Y192&lt;=0,0,IF($C193&lt;=SUM($AZ193:BG193),0,IF(AV193+$C193-SUM($AZ193:BG193)&gt;Y192+AJ193,Y192+AJ193-AV193,$C193-SUM($AZ193:BG193)))))</f>
        <v>#NAME?</v>
      </c>
      <c t="str" s="89" r="BI193">
        <f>IF(NOT(snowball),0,IF(Z192&lt;=0,0,IF($C193&lt;=SUM($AZ193:BH193),0,IF(AW193+$C193-SUM($AZ193:BH193)&gt;Z192+AK193,Z192+AK193-AW193,$C193-SUM($AZ193:BH193)))))</f>
        <v>#NAME?</v>
      </c>
    </row>
    <row customHeight="1" r="194" ht="10.5">
      <c t="str" s="85" r="A194">
        <f>IF(SUM(Q193:Z193)&lt;=0,"",A193+1)</f>
        <v>#NAME?</v>
      </c>
      <c t="str" s="86" r="B194">
        <f>IF(A194="",NA(),DATE(YEAR(B193),MONTH(B193)+1,1))</f>
        <v>#NAME?</v>
      </c>
      <c t="str" s="87" r="C194">
        <f>IF(A194="","",IF(snowball,IF(($E$5-AX194)&lt;0,0,$E$5-AX194),"n/a")+D194)</f>
        <v>#NAME?</v>
      </c>
      <c s="88" r="D194"/>
      <c t="str" s="89" r="E194">
        <f>AN194+AZ194</f>
        <v>#NAME?</v>
      </c>
      <c t="str" s="89" r="F194">
        <f>AO194+BA194</f>
        <v>#NAME?</v>
      </c>
      <c t="str" s="89" r="G194">
        <f>AP194+BB194</f>
        <v>#NAME?</v>
      </c>
      <c t="str" s="89" r="H194">
        <f>AQ194+BC194</f>
        <v>#NAME?</v>
      </c>
      <c t="str" s="89" r="I194">
        <f>AR194+BD194</f>
        <v>#NAME?</v>
      </c>
      <c t="str" s="89" r="J194">
        <f>AS194+BE194</f>
        <v>#NAME?</v>
      </c>
      <c t="str" s="89" r="K194">
        <f>AT194+BF194</f>
        <v>#NAME?</v>
      </c>
      <c t="str" s="89" r="L194">
        <f>AU194+BG194</f>
        <v>#NAME?</v>
      </c>
      <c t="str" s="89" r="M194">
        <f>AV194+BH194</f>
        <v>#NAME?</v>
      </c>
      <c t="str" s="89" r="N194">
        <f>AW194+BI194</f>
        <v>#NAME?</v>
      </c>
      <c s="90" r="O194"/>
      <c t="str" s="89" r="P194">
        <f>SUM(Q194:Z194)</f>
        <v>#NAME?</v>
      </c>
      <c t="str" s="89" r="Q194">
        <f>IF(E$8=0,0,ROUND(Q193-(E194-AB194),2))</f>
        <v>#NAME?</v>
      </c>
      <c t="str" s="89" r="R194">
        <f>IF(F$8=0,0,ROUND(R193-(F194-AC194),2))</f>
        <v>#NAME?</v>
      </c>
      <c t="str" s="89" r="S194">
        <f>IF(G$8=0,0,ROUND(S193-(G194-AD194),2))</f>
        <v>#NAME?</v>
      </c>
      <c t="str" s="89" r="T194">
        <f>IF(H$8=0,0,ROUND(T193-(H194-AE194),2))</f>
        <v>#NAME?</v>
      </c>
      <c t="str" s="89" r="U194">
        <f>IF(I$8=0,0,ROUND(U193-(I194-AF194),2))</f>
        <v>#NAME?</v>
      </c>
      <c t="str" s="89" r="V194">
        <f>IF(J$8=0,0,ROUND(V193-(J194-AG194),2))</f>
        <v> -  </v>
      </c>
      <c t="str" s="89" r="W194">
        <f>IF(K$8=0,0,ROUND(W193-(K194-AH194),2))</f>
        <v> -  </v>
      </c>
      <c t="str" s="89" r="X194">
        <f>IF(L$8=0,0,ROUND(X193-(L194-AI194),2))</f>
        <v> -  </v>
      </c>
      <c t="str" s="89" r="Y194">
        <f>IF(M$8=0,0,ROUND(Y193-(M194-AJ194),2))</f>
        <v> -  </v>
      </c>
      <c t="str" s="89" r="Z194">
        <f>IF(N$8=0,0,ROUND(Z193-(N194-AK194),2))</f>
        <v> -  </v>
      </c>
      <c s="92" r="AA194"/>
      <c t="str" s="89" r="AB194">
        <f>ROUND(Q193*E$9/12,2)</f>
        <v>#NAME?</v>
      </c>
      <c t="str" s="89" r="AC194">
        <f>ROUND(R193*F$9/12,2)</f>
        <v>#NAME?</v>
      </c>
      <c t="str" s="89" r="AD194">
        <f>ROUND(S193*G$9/12,2)</f>
        <v>#NAME?</v>
      </c>
      <c t="str" s="89" r="AE194">
        <f>ROUND(T193*H$9/12,2)</f>
        <v>#NAME?</v>
      </c>
      <c t="str" s="89" r="AF194">
        <f>ROUND(U193*I$9/12,2)</f>
        <v>#NAME?</v>
      </c>
      <c t="str" s="89" r="AG194">
        <f>ROUND(V193*J$9/12,2)</f>
        <v> -  </v>
      </c>
      <c t="str" s="89" r="AH194">
        <f>ROUND(W193*K$9/12,2)</f>
        <v> -  </v>
      </c>
      <c t="str" s="89" r="AI194">
        <f>ROUND(X193*L$9/12,2)</f>
        <v> -  </v>
      </c>
      <c t="str" s="89" r="AJ194">
        <f>ROUND(Y193*M$9/12,2)</f>
        <v> -  </v>
      </c>
      <c t="str" s="89" r="AK194">
        <f>ROUND(Z193*N$9/12,2)</f>
        <v> -  </v>
      </c>
      <c t="str" s="89" r="AL194">
        <f>SUM(AB194:AK194)</f>
        <v>#NAME?</v>
      </c>
      <c s="93" r="AM194"/>
      <c t="str" s="89" r="AN194">
        <f>IF(Q193&gt;0,IF((Q193+AB194)&lt;E$10,Q193+AB194,E$10),0)</f>
        <v>#NAME?</v>
      </c>
      <c t="str" s="89" r="AO194">
        <f>IF(R193&gt;0,IF((R193+AC194)&lt;F$10,R193+AC194,F$10),0)</f>
        <v>#NAME?</v>
      </c>
      <c t="str" s="89" r="AP194">
        <f>IF(S193&gt;0,IF((S193+AD194)&lt;G$10,S193+AD194,G$10),0)</f>
        <v>#NAME?</v>
      </c>
      <c t="str" s="89" r="AQ194">
        <f>IF(T193&gt;0,IF((T193+AE194)&lt;H$10,T193+AE194,H$10),0)</f>
        <v>#NAME?</v>
      </c>
      <c t="str" s="89" r="AR194">
        <f>IF(U193&gt;0,IF((U193+AF194)&lt;I$10,U193+AF194,I$10),0)</f>
        <v>#NAME?</v>
      </c>
      <c t="str" s="89" r="AS194">
        <f>IF(V193&gt;0,IF((V193+AG194)&lt;J$10,V193+AG194,J$10),0)</f>
        <v> -  </v>
      </c>
      <c t="str" s="89" r="AT194">
        <f>IF(W193&gt;0,IF((W193+AH194)&lt;K$10,W193+AH194,K$10),0)</f>
        <v> -  </v>
      </c>
      <c t="str" s="89" r="AU194">
        <f>IF(X193&gt;0,IF((X193+AI194)&lt;L$10,X193+AI194,L$10),0)</f>
        <v> -  </v>
      </c>
      <c t="str" s="89" r="AV194">
        <f>IF(Y193&gt;0,IF((Y193+AJ194)&lt;M$10,Y193+AJ194,M$10),0)</f>
        <v> -  </v>
      </c>
      <c t="str" s="89" r="AW194">
        <f>IF(Z193&gt;0,IF((Z193+AK194)&lt;N$10,Z193+AK194,N$10),0)</f>
        <v> -  </v>
      </c>
      <c t="str" s="89" r="AX194">
        <f>SUM(AN194:AW194)</f>
        <v>#NAME?</v>
      </c>
      <c s="89" r="AY194"/>
      <c t="str" s="91" r="AZ194">
        <f>IF(NOT(snowball),0,IF(Q193&lt;=0,0,IF(AN194+$C194&gt;Q193+AB194,Q193+AB194-AN194,$C194)))</f>
        <v>#NAME?</v>
      </c>
      <c t="str" s="89" r="BA194">
        <f>IF(NOT(snowball),0,IF(R193&lt;=0,0,IF($C194&lt;=SUM($AZ194:AZ194),0,IF(AO194+$C194-SUM($AZ194:AZ194)&gt;R193+AC194,R193+AC194-AO194,$C194-SUM($AZ194:AZ194)))))</f>
        <v>#NAME?</v>
      </c>
      <c t="str" s="89" r="BB194">
        <f>IF(NOT(snowball),0,IF(S193&lt;=0,0,IF($C194&lt;=SUM($AZ194:BA194),0,IF(AP194+$C194-SUM($AZ194:BA194)&gt;S193+AD194,S193+AD194-AP194,$C194-SUM($AZ194:BA194)))))</f>
        <v>#NAME?</v>
      </c>
      <c t="str" s="89" r="BC194">
        <f>IF(NOT(snowball),0,IF(T193&lt;=0,0,IF($C194&lt;=SUM($AZ194:BB194),0,IF(AQ194+$C194-SUM($AZ194:BB194)&gt;T193+AE194,T193+AE194-AQ194,$C194-SUM($AZ194:BB194)))))</f>
        <v>#NAME?</v>
      </c>
      <c t="str" s="89" r="BD194">
        <f>IF(NOT(snowball),0,IF(U193&lt;=0,0,IF($C194&lt;=SUM($AZ194:BC194),0,IF(AR194+$C194-SUM($AZ194:BC194)&gt;U193+AF194,U193+AF194-AR194,$C194-SUM($AZ194:BC194)))))</f>
        <v>#NAME?</v>
      </c>
      <c t="str" s="89" r="BE194">
        <f>IF(NOT(snowball),0,IF(V193&lt;=0,0,IF($C194&lt;=SUM($AZ194:BD194),0,IF(AS194+$C194-SUM($AZ194:BD194)&gt;V193+AG194,V193+AG194-AS194,$C194-SUM($AZ194:BD194)))))</f>
        <v>#NAME?</v>
      </c>
      <c t="str" s="89" r="BF194">
        <f>IF(NOT(snowball),0,IF(W193&lt;=0,0,IF($C194&lt;=SUM($AZ194:BE194),0,IF(AT194+$C194-SUM($AZ194:BE194)&gt;W193+AH194,W193+AH194-AT194,$C194-SUM($AZ194:BE194)))))</f>
        <v>#NAME?</v>
      </c>
      <c t="str" s="89" r="BG194">
        <f>IF(NOT(snowball),0,IF(X193&lt;=0,0,IF($C194&lt;=SUM($AZ194:BF194),0,IF(AU194+$C194-SUM($AZ194:BF194)&gt;X193+AI194,X193+AI194-AU194,$C194-SUM($AZ194:BF194)))))</f>
        <v>#NAME?</v>
      </c>
      <c t="str" s="89" r="BH194">
        <f>IF(NOT(snowball),0,IF(Y193&lt;=0,0,IF($C194&lt;=SUM($AZ194:BG194),0,IF(AV194+$C194-SUM($AZ194:BG194)&gt;Y193+AJ194,Y193+AJ194-AV194,$C194-SUM($AZ194:BG194)))))</f>
        <v>#NAME?</v>
      </c>
      <c t="str" s="89" r="BI194">
        <f>IF(NOT(snowball),0,IF(Z193&lt;=0,0,IF($C194&lt;=SUM($AZ194:BH194),0,IF(AW194+$C194-SUM($AZ194:BH194)&gt;Z193+AK194,Z193+AK194-AW194,$C194-SUM($AZ194:BH194)))))</f>
        <v>#NAME?</v>
      </c>
    </row>
    <row customHeight="1" r="195" ht="10.5">
      <c t="str" s="85" r="A195">
        <f>IF(SUM(Q194:Z194)&lt;=0,"",A194+1)</f>
        <v>#NAME?</v>
      </c>
      <c t="str" s="86" r="B195">
        <f>IF(A195="",NA(),DATE(YEAR(B194),MONTH(B194)+1,1))</f>
        <v>#NAME?</v>
      </c>
      <c t="str" s="87" r="C195">
        <f>IF(A195="","",IF(snowball,IF(($E$5-AX195)&lt;0,0,$E$5-AX195),"n/a")+D195)</f>
        <v>#NAME?</v>
      </c>
      <c s="88" r="D195"/>
      <c t="str" s="89" r="E195">
        <f>AN195+AZ195</f>
        <v>#NAME?</v>
      </c>
      <c t="str" s="89" r="F195">
        <f>AO195+BA195</f>
        <v>#NAME?</v>
      </c>
      <c t="str" s="89" r="G195">
        <f>AP195+BB195</f>
        <v>#NAME?</v>
      </c>
      <c t="str" s="89" r="H195">
        <f>AQ195+BC195</f>
        <v>#NAME?</v>
      </c>
      <c t="str" s="89" r="I195">
        <f>AR195+BD195</f>
        <v>#NAME?</v>
      </c>
      <c t="str" s="89" r="J195">
        <f>AS195+BE195</f>
        <v>#NAME?</v>
      </c>
      <c t="str" s="89" r="K195">
        <f>AT195+BF195</f>
        <v>#NAME?</v>
      </c>
      <c t="str" s="89" r="L195">
        <f>AU195+BG195</f>
        <v>#NAME?</v>
      </c>
      <c t="str" s="89" r="M195">
        <f>AV195+BH195</f>
        <v>#NAME?</v>
      </c>
      <c t="str" s="89" r="N195">
        <f>AW195+BI195</f>
        <v>#NAME?</v>
      </c>
      <c s="90" r="O195"/>
      <c t="str" s="89" r="P195">
        <f>SUM(Q195:Z195)</f>
        <v>#NAME?</v>
      </c>
      <c t="str" s="89" r="Q195">
        <f>IF(E$8=0,0,ROUND(Q194-(E195-AB195),2))</f>
        <v>#NAME?</v>
      </c>
      <c t="str" s="89" r="R195">
        <f>IF(F$8=0,0,ROUND(R194-(F195-AC195),2))</f>
        <v>#NAME?</v>
      </c>
      <c t="str" s="89" r="S195">
        <f>IF(G$8=0,0,ROUND(S194-(G195-AD195),2))</f>
        <v>#NAME?</v>
      </c>
      <c t="str" s="89" r="T195">
        <f>IF(H$8=0,0,ROUND(T194-(H195-AE195),2))</f>
        <v>#NAME?</v>
      </c>
      <c t="str" s="89" r="U195">
        <f>IF(I$8=0,0,ROUND(U194-(I195-AF195),2))</f>
        <v>#NAME?</v>
      </c>
      <c t="str" s="89" r="V195">
        <f>IF(J$8=0,0,ROUND(V194-(J195-AG195),2))</f>
        <v> -  </v>
      </c>
      <c t="str" s="89" r="W195">
        <f>IF(K$8=0,0,ROUND(W194-(K195-AH195),2))</f>
        <v> -  </v>
      </c>
      <c t="str" s="89" r="X195">
        <f>IF(L$8=0,0,ROUND(X194-(L195-AI195),2))</f>
        <v> -  </v>
      </c>
      <c t="str" s="89" r="Y195">
        <f>IF(M$8=0,0,ROUND(Y194-(M195-AJ195),2))</f>
        <v> -  </v>
      </c>
      <c t="str" s="89" r="Z195">
        <f>IF(N$8=0,0,ROUND(Z194-(N195-AK195),2))</f>
        <v> -  </v>
      </c>
      <c s="92" r="AA195"/>
      <c t="str" s="89" r="AB195">
        <f>ROUND(Q194*E$9/12,2)</f>
        <v>#NAME?</v>
      </c>
      <c t="str" s="89" r="AC195">
        <f>ROUND(R194*F$9/12,2)</f>
        <v>#NAME?</v>
      </c>
      <c t="str" s="89" r="AD195">
        <f>ROUND(S194*G$9/12,2)</f>
        <v>#NAME?</v>
      </c>
      <c t="str" s="89" r="AE195">
        <f>ROUND(T194*H$9/12,2)</f>
        <v>#NAME?</v>
      </c>
      <c t="str" s="89" r="AF195">
        <f>ROUND(U194*I$9/12,2)</f>
        <v>#NAME?</v>
      </c>
      <c t="str" s="89" r="AG195">
        <f>ROUND(V194*J$9/12,2)</f>
        <v> -  </v>
      </c>
      <c t="str" s="89" r="AH195">
        <f>ROUND(W194*K$9/12,2)</f>
        <v> -  </v>
      </c>
      <c t="str" s="89" r="AI195">
        <f>ROUND(X194*L$9/12,2)</f>
        <v> -  </v>
      </c>
      <c t="str" s="89" r="AJ195">
        <f>ROUND(Y194*M$9/12,2)</f>
        <v> -  </v>
      </c>
      <c t="str" s="89" r="AK195">
        <f>ROUND(Z194*N$9/12,2)</f>
        <v> -  </v>
      </c>
      <c t="str" s="89" r="AL195">
        <f>SUM(AB195:AK195)</f>
        <v>#NAME?</v>
      </c>
      <c s="93" r="AM195"/>
      <c t="str" s="89" r="AN195">
        <f>IF(Q194&gt;0,IF((Q194+AB195)&lt;E$10,Q194+AB195,E$10),0)</f>
        <v>#NAME?</v>
      </c>
      <c t="str" s="89" r="AO195">
        <f>IF(R194&gt;0,IF((R194+AC195)&lt;F$10,R194+AC195,F$10),0)</f>
        <v>#NAME?</v>
      </c>
      <c t="str" s="89" r="AP195">
        <f>IF(S194&gt;0,IF((S194+AD195)&lt;G$10,S194+AD195,G$10),0)</f>
        <v>#NAME?</v>
      </c>
      <c t="str" s="89" r="AQ195">
        <f>IF(T194&gt;0,IF((T194+AE195)&lt;H$10,T194+AE195,H$10),0)</f>
        <v>#NAME?</v>
      </c>
      <c t="str" s="89" r="AR195">
        <f>IF(U194&gt;0,IF((U194+AF195)&lt;I$10,U194+AF195,I$10),0)</f>
        <v>#NAME?</v>
      </c>
      <c t="str" s="89" r="AS195">
        <f>IF(V194&gt;0,IF((V194+AG195)&lt;J$10,V194+AG195,J$10),0)</f>
        <v> -  </v>
      </c>
      <c t="str" s="89" r="AT195">
        <f>IF(W194&gt;0,IF((W194+AH195)&lt;K$10,W194+AH195,K$10),0)</f>
        <v> -  </v>
      </c>
      <c t="str" s="89" r="AU195">
        <f>IF(X194&gt;0,IF((X194+AI195)&lt;L$10,X194+AI195,L$10),0)</f>
        <v> -  </v>
      </c>
      <c t="str" s="89" r="AV195">
        <f>IF(Y194&gt;0,IF((Y194+AJ195)&lt;M$10,Y194+AJ195,M$10),0)</f>
        <v> -  </v>
      </c>
      <c t="str" s="89" r="AW195">
        <f>IF(Z194&gt;0,IF((Z194+AK195)&lt;N$10,Z194+AK195,N$10),0)</f>
        <v> -  </v>
      </c>
      <c t="str" s="89" r="AX195">
        <f>SUM(AN195:AW195)</f>
        <v>#NAME?</v>
      </c>
      <c s="89" r="AY195"/>
      <c t="str" s="91" r="AZ195">
        <f>IF(NOT(snowball),0,IF(Q194&lt;=0,0,IF(AN195+$C195&gt;Q194+AB195,Q194+AB195-AN195,$C195)))</f>
        <v>#NAME?</v>
      </c>
      <c t="str" s="89" r="BA195">
        <f>IF(NOT(snowball),0,IF(R194&lt;=0,0,IF($C195&lt;=SUM($AZ195:AZ195),0,IF(AO195+$C195-SUM($AZ195:AZ195)&gt;R194+AC195,R194+AC195-AO195,$C195-SUM($AZ195:AZ195)))))</f>
        <v>#NAME?</v>
      </c>
      <c t="str" s="89" r="BB195">
        <f>IF(NOT(snowball),0,IF(S194&lt;=0,0,IF($C195&lt;=SUM($AZ195:BA195),0,IF(AP195+$C195-SUM($AZ195:BA195)&gt;S194+AD195,S194+AD195-AP195,$C195-SUM($AZ195:BA195)))))</f>
        <v>#NAME?</v>
      </c>
      <c t="str" s="89" r="BC195">
        <f>IF(NOT(snowball),0,IF(T194&lt;=0,0,IF($C195&lt;=SUM($AZ195:BB195),0,IF(AQ195+$C195-SUM($AZ195:BB195)&gt;T194+AE195,T194+AE195-AQ195,$C195-SUM($AZ195:BB195)))))</f>
        <v>#NAME?</v>
      </c>
      <c t="str" s="89" r="BD195">
        <f>IF(NOT(snowball),0,IF(U194&lt;=0,0,IF($C195&lt;=SUM($AZ195:BC195),0,IF(AR195+$C195-SUM($AZ195:BC195)&gt;U194+AF195,U194+AF195-AR195,$C195-SUM($AZ195:BC195)))))</f>
        <v>#NAME?</v>
      </c>
      <c t="str" s="89" r="BE195">
        <f>IF(NOT(snowball),0,IF(V194&lt;=0,0,IF($C195&lt;=SUM($AZ195:BD195),0,IF(AS195+$C195-SUM($AZ195:BD195)&gt;V194+AG195,V194+AG195-AS195,$C195-SUM($AZ195:BD195)))))</f>
        <v>#NAME?</v>
      </c>
      <c t="str" s="89" r="BF195">
        <f>IF(NOT(snowball),0,IF(W194&lt;=0,0,IF($C195&lt;=SUM($AZ195:BE195),0,IF(AT195+$C195-SUM($AZ195:BE195)&gt;W194+AH195,W194+AH195-AT195,$C195-SUM($AZ195:BE195)))))</f>
        <v>#NAME?</v>
      </c>
      <c t="str" s="89" r="BG195">
        <f>IF(NOT(snowball),0,IF(X194&lt;=0,0,IF($C195&lt;=SUM($AZ195:BF195),0,IF(AU195+$C195-SUM($AZ195:BF195)&gt;X194+AI195,X194+AI195-AU195,$C195-SUM($AZ195:BF195)))))</f>
        <v>#NAME?</v>
      </c>
      <c t="str" s="89" r="BH195">
        <f>IF(NOT(snowball),0,IF(Y194&lt;=0,0,IF($C195&lt;=SUM($AZ195:BG195),0,IF(AV195+$C195-SUM($AZ195:BG195)&gt;Y194+AJ195,Y194+AJ195-AV195,$C195-SUM($AZ195:BG195)))))</f>
        <v>#NAME?</v>
      </c>
      <c t="str" s="89" r="BI195">
        <f>IF(NOT(snowball),0,IF(Z194&lt;=0,0,IF($C195&lt;=SUM($AZ195:BH195),0,IF(AW195+$C195-SUM($AZ195:BH195)&gt;Z194+AK195,Z194+AK195-AW195,$C195-SUM($AZ195:BH195)))))</f>
        <v>#NAME?</v>
      </c>
    </row>
    <row customHeight="1" r="196" ht="10.5">
      <c t="str" s="85" r="A196">
        <f>IF(SUM(Q195:Z195)&lt;=0,"",A195+1)</f>
        <v>#NAME?</v>
      </c>
      <c t="str" s="86" r="B196">
        <f>IF(A196="",NA(),DATE(YEAR(B195),MONTH(B195)+1,1))</f>
        <v>#NAME?</v>
      </c>
      <c t="str" s="87" r="C196">
        <f>IF(A196="","",IF(snowball,IF(($E$5-AX196)&lt;0,0,$E$5-AX196),"n/a")+D196)</f>
        <v>#NAME?</v>
      </c>
      <c s="88" r="D196"/>
      <c t="str" s="89" r="E196">
        <f>AN196+AZ196</f>
        <v>#NAME?</v>
      </c>
      <c t="str" s="89" r="F196">
        <f>AO196+BA196</f>
        <v>#NAME?</v>
      </c>
      <c t="str" s="89" r="G196">
        <f>AP196+BB196</f>
        <v>#NAME?</v>
      </c>
      <c t="str" s="89" r="H196">
        <f>AQ196+BC196</f>
        <v>#NAME?</v>
      </c>
      <c t="str" s="89" r="I196">
        <f>AR196+BD196</f>
        <v>#NAME?</v>
      </c>
      <c t="str" s="89" r="J196">
        <f>AS196+BE196</f>
        <v>#NAME?</v>
      </c>
      <c t="str" s="89" r="K196">
        <f>AT196+BF196</f>
        <v>#NAME?</v>
      </c>
      <c t="str" s="89" r="L196">
        <f>AU196+BG196</f>
        <v>#NAME?</v>
      </c>
      <c t="str" s="89" r="M196">
        <f>AV196+BH196</f>
        <v>#NAME?</v>
      </c>
      <c t="str" s="89" r="N196">
        <f>AW196+BI196</f>
        <v>#NAME?</v>
      </c>
      <c s="90" r="O196"/>
      <c t="str" s="89" r="P196">
        <f>SUM(Q196:Z196)</f>
        <v>#NAME?</v>
      </c>
      <c t="str" s="89" r="Q196">
        <f>IF(E$8=0,0,ROUND(Q195-(E196-AB196),2))</f>
        <v>#NAME?</v>
      </c>
      <c t="str" s="89" r="R196">
        <f>IF(F$8=0,0,ROUND(R195-(F196-AC196),2))</f>
        <v>#NAME?</v>
      </c>
      <c t="str" s="89" r="S196">
        <f>IF(G$8=0,0,ROUND(S195-(G196-AD196),2))</f>
        <v>#NAME?</v>
      </c>
      <c t="str" s="89" r="T196">
        <f>IF(H$8=0,0,ROUND(T195-(H196-AE196),2))</f>
        <v>#NAME?</v>
      </c>
      <c t="str" s="89" r="U196">
        <f>IF(I$8=0,0,ROUND(U195-(I196-AF196),2))</f>
        <v>#NAME?</v>
      </c>
      <c t="str" s="89" r="V196">
        <f>IF(J$8=0,0,ROUND(V195-(J196-AG196),2))</f>
        <v> -  </v>
      </c>
      <c t="str" s="89" r="W196">
        <f>IF(K$8=0,0,ROUND(W195-(K196-AH196),2))</f>
        <v> -  </v>
      </c>
      <c t="str" s="89" r="X196">
        <f>IF(L$8=0,0,ROUND(X195-(L196-AI196),2))</f>
        <v> -  </v>
      </c>
      <c t="str" s="89" r="Y196">
        <f>IF(M$8=0,0,ROUND(Y195-(M196-AJ196),2))</f>
        <v> -  </v>
      </c>
      <c t="str" s="89" r="Z196">
        <f>IF(N$8=0,0,ROUND(Z195-(N196-AK196),2))</f>
        <v> -  </v>
      </c>
      <c s="92" r="AA196"/>
      <c t="str" s="89" r="AB196">
        <f>ROUND(Q195*E$9/12,2)</f>
        <v>#NAME?</v>
      </c>
      <c t="str" s="89" r="AC196">
        <f>ROUND(R195*F$9/12,2)</f>
        <v>#NAME?</v>
      </c>
      <c t="str" s="89" r="AD196">
        <f>ROUND(S195*G$9/12,2)</f>
        <v>#NAME?</v>
      </c>
      <c t="str" s="89" r="AE196">
        <f>ROUND(T195*H$9/12,2)</f>
        <v>#NAME?</v>
      </c>
      <c t="str" s="89" r="AF196">
        <f>ROUND(U195*I$9/12,2)</f>
        <v>#NAME?</v>
      </c>
      <c t="str" s="89" r="AG196">
        <f>ROUND(V195*J$9/12,2)</f>
        <v> -  </v>
      </c>
      <c t="str" s="89" r="AH196">
        <f>ROUND(W195*K$9/12,2)</f>
        <v> -  </v>
      </c>
      <c t="str" s="89" r="AI196">
        <f>ROUND(X195*L$9/12,2)</f>
        <v> -  </v>
      </c>
      <c t="str" s="89" r="AJ196">
        <f>ROUND(Y195*M$9/12,2)</f>
        <v> -  </v>
      </c>
      <c t="str" s="89" r="AK196">
        <f>ROUND(Z195*N$9/12,2)</f>
        <v> -  </v>
      </c>
      <c t="str" s="89" r="AL196">
        <f>SUM(AB196:AK196)</f>
        <v>#NAME?</v>
      </c>
      <c s="93" r="AM196"/>
      <c t="str" s="89" r="AN196">
        <f>IF(Q195&gt;0,IF((Q195+AB196)&lt;E$10,Q195+AB196,E$10),0)</f>
        <v>#NAME?</v>
      </c>
      <c t="str" s="89" r="AO196">
        <f>IF(R195&gt;0,IF((R195+AC196)&lt;F$10,R195+AC196,F$10),0)</f>
        <v>#NAME?</v>
      </c>
      <c t="str" s="89" r="AP196">
        <f>IF(S195&gt;0,IF((S195+AD196)&lt;G$10,S195+AD196,G$10),0)</f>
        <v>#NAME?</v>
      </c>
      <c t="str" s="89" r="AQ196">
        <f>IF(T195&gt;0,IF((T195+AE196)&lt;H$10,T195+AE196,H$10),0)</f>
        <v>#NAME?</v>
      </c>
      <c t="str" s="89" r="AR196">
        <f>IF(U195&gt;0,IF((U195+AF196)&lt;I$10,U195+AF196,I$10),0)</f>
        <v>#NAME?</v>
      </c>
      <c t="str" s="89" r="AS196">
        <f>IF(V195&gt;0,IF((V195+AG196)&lt;J$10,V195+AG196,J$10),0)</f>
        <v> -  </v>
      </c>
      <c t="str" s="89" r="AT196">
        <f>IF(W195&gt;0,IF((W195+AH196)&lt;K$10,W195+AH196,K$10),0)</f>
        <v> -  </v>
      </c>
      <c t="str" s="89" r="AU196">
        <f>IF(X195&gt;0,IF((X195+AI196)&lt;L$10,X195+AI196,L$10),0)</f>
        <v> -  </v>
      </c>
      <c t="str" s="89" r="AV196">
        <f>IF(Y195&gt;0,IF((Y195+AJ196)&lt;M$10,Y195+AJ196,M$10),0)</f>
        <v> -  </v>
      </c>
      <c t="str" s="89" r="AW196">
        <f>IF(Z195&gt;0,IF((Z195+AK196)&lt;N$10,Z195+AK196,N$10),0)</f>
        <v> -  </v>
      </c>
      <c t="str" s="89" r="AX196">
        <f>SUM(AN196:AW196)</f>
        <v>#NAME?</v>
      </c>
      <c s="89" r="AY196"/>
      <c t="str" s="91" r="AZ196">
        <f>IF(NOT(snowball),0,IF(Q195&lt;=0,0,IF(AN196+$C196&gt;Q195+AB196,Q195+AB196-AN196,$C196)))</f>
        <v>#NAME?</v>
      </c>
      <c t="str" s="89" r="BA196">
        <f>IF(NOT(snowball),0,IF(R195&lt;=0,0,IF($C196&lt;=SUM($AZ196:AZ196),0,IF(AO196+$C196-SUM($AZ196:AZ196)&gt;R195+AC196,R195+AC196-AO196,$C196-SUM($AZ196:AZ196)))))</f>
        <v>#NAME?</v>
      </c>
      <c t="str" s="89" r="BB196">
        <f>IF(NOT(snowball),0,IF(S195&lt;=0,0,IF($C196&lt;=SUM($AZ196:BA196),0,IF(AP196+$C196-SUM($AZ196:BA196)&gt;S195+AD196,S195+AD196-AP196,$C196-SUM($AZ196:BA196)))))</f>
        <v>#NAME?</v>
      </c>
      <c t="str" s="89" r="BC196">
        <f>IF(NOT(snowball),0,IF(T195&lt;=0,0,IF($C196&lt;=SUM($AZ196:BB196),0,IF(AQ196+$C196-SUM($AZ196:BB196)&gt;T195+AE196,T195+AE196-AQ196,$C196-SUM($AZ196:BB196)))))</f>
        <v>#NAME?</v>
      </c>
      <c t="str" s="89" r="BD196">
        <f>IF(NOT(snowball),0,IF(U195&lt;=0,0,IF($C196&lt;=SUM($AZ196:BC196),0,IF(AR196+$C196-SUM($AZ196:BC196)&gt;U195+AF196,U195+AF196-AR196,$C196-SUM($AZ196:BC196)))))</f>
        <v>#NAME?</v>
      </c>
      <c t="str" s="89" r="BE196">
        <f>IF(NOT(snowball),0,IF(V195&lt;=0,0,IF($C196&lt;=SUM($AZ196:BD196),0,IF(AS196+$C196-SUM($AZ196:BD196)&gt;V195+AG196,V195+AG196-AS196,$C196-SUM($AZ196:BD196)))))</f>
        <v>#NAME?</v>
      </c>
      <c t="str" s="89" r="BF196">
        <f>IF(NOT(snowball),0,IF(W195&lt;=0,0,IF($C196&lt;=SUM($AZ196:BE196),0,IF(AT196+$C196-SUM($AZ196:BE196)&gt;W195+AH196,W195+AH196-AT196,$C196-SUM($AZ196:BE196)))))</f>
        <v>#NAME?</v>
      </c>
      <c t="str" s="89" r="BG196">
        <f>IF(NOT(snowball),0,IF(X195&lt;=0,0,IF($C196&lt;=SUM($AZ196:BF196),0,IF(AU196+$C196-SUM($AZ196:BF196)&gt;X195+AI196,X195+AI196-AU196,$C196-SUM($AZ196:BF196)))))</f>
        <v>#NAME?</v>
      </c>
      <c t="str" s="89" r="BH196">
        <f>IF(NOT(snowball),0,IF(Y195&lt;=0,0,IF($C196&lt;=SUM($AZ196:BG196),0,IF(AV196+$C196-SUM($AZ196:BG196)&gt;Y195+AJ196,Y195+AJ196-AV196,$C196-SUM($AZ196:BG196)))))</f>
        <v>#NAME?</v>
      </c>
      <c t="str" s="89" r="BI196">
        <f>IF(NOT(snowball),0,IF(Z195&lt;=0,0,IF($C196&lt;=SUM($AZ196:BH196),0,IF(AW196+$C196-SUM($AZ196:BH196)&gt;Z195+AK196,Z195+AK196-AW196,$C196-SUM($AZ196:BH196)))))</f>
        <v>#NAME?</v>
      </c>
    </row>
    <row customHeight="1" r="197" ht="10.5">
      <c t="str" s="85" r="A197">
        <f>IF(SUM(Q196:Z196)&lt;=0,"",A196+1)</f>
        <v>#NAME?</v>
      </c>
      <c t="str" s="86" r="B197">
        <f>IF(A197="",NA(),DATE(YEAR(B196),MONTH(B196)+1,1))</f>
        <v>#NAME?</v>
      </c>
      <c t="str" s="87" r="C197">
        <f>IF(A197="","",IF(snowball,IF(($E$5-AX197)&lt;0,0,$E$5-AX197),"n/a")+D197)</f>
        <v>#NAME?</v>
      </c>
      <c s="88" r="D197"/>
      <c t="str" s="89" r="E197">
        <f>AN197+AZ197</f>
        <v>#NAME?</v>
      </c>
      <c t="str" s="89" r="F197">
        <f>AO197+BA197</f>
        <v>#NAME?</v>
      </c>
      <c t="str" s="89" r="G197">
        <f>AP197+BB197</f>
        <v>#NAME?</v>
      </c>
      <c t="str" s="89" r="H197">
        <f>AQ197+BC197</f>
        <v>#NAME?</v>
      </c>
      <c t="str" s="89" r="I197">
        <f>AR197+BD197</f>
        <v>#NAME?</v>
      </c>
      <c t="str" s="89" r="J197">
        <f>AS197+BE197</f>
        <v>#NAME?</v>
      </c>
      <c t="str" s="89" r="K197">
        <f>AT197+BF197</f>
        <v>#NAME?</v>
      </c>
      <c t="str" s="89" r="L197">
        <f>AU197+BG197</f>
        <v>#NAME?</v>
      </c>
      <c t="str" s="89" r="M197">
        <f>AV197+BH197</f>
        <v>#NAME?</v>
      </c>
      <c t="str" s="89" r="N197">
        <f>AW197+BI197</f>
        <v>#NAME?</v>
      </c>
      <c s="90" r="O197"/>
      <c t="str" s="89" r="P197">
        <f>SUM(Q197:Z197)</f>
        <v>#NAME?</v>
      </c>
      <c t="str" s="89" r="Q197">
        <f>IF(E$8=0,0,ROUND(Q196-(E197-AB197),2))</f>
        <v>#NAME?</v>
      </c>
      <c t="str" s="89" r="R197">
        <f>IF(F$8=0,0,ROUND(R196-(F197-AC197),2))</f>
        <v>#NAME?</v>
      </c>
      <c t="str" s="89" r="S197">
        <f>IF(G$8=0,0,ROUND(S196-(G197-AD197),2))</f>
        <v>#NAME?</v>
      </c>
      <c t="str" s="89" r="T197">
        <f>IF(H$8=0,0,ROUND(T196-(H197-AE197),2))</f>
        <v>#NAME?</v>
      </c>
      <c t="str" s="89" r="U197">
        <f>IF(I$8=0,0,ROUND(U196-(I197-AF197),2))</f>
        <v>#NAME?</v>
      </c>
      <c t="str" s="89" r="V197">
        <f>IF(J$8=0,0,ROUND(V196-(J197-AG197),2))</f>
        <v> -  </v>
      </c>
      <c t="str" s="89" r="W197">
        <f>IF(K$8=0,0,ROUND(W196-(K197-AH197),2))</f>
        <v> -  </v>
      </c>
      <c t="str" s="89" r="X197">
        <f>IF(L$8=0,0,ROUND(X196-(L197-AI197),2))</f>
        <v> -  </v>
      </c>
      <c t="str" s="89" r="Y197">
        <f>IF(M$8=0,0,ROUND(Y196-(M197-AJ197),2))</f>
        <v> -  </v>
      </c>
      <c t="str" s="89" r="Z197">
        <f>IF(N$8=0,0,ROUND(Z196-(N197-AK197),2))</f>
        <v> -  </v>
      </c>
      <c s="92" r="AA197"/>
      <c t="str" s="89" r="AB197">
        <f>ROUND(Q196*E$9/12,2)</f>
        <v>#NAME?</v>
      </c>
      <c t="str" s="89" r="AC197">
        <f>ROUND(R196*F$9/12,2)</f>
        <v>#NAME?</v>
      </c>
      <c t="str" s="89" r="AD197">
        <f>ROUND(S196*G$9/12,2)</f>
        <v>#NAME?</v>
      </c>
      <c t="str" s="89" r="AE197">
        <f>ROUND(T196*H$9/12,2)</f>
        <v>#NAME?</v>
      </c>
      <c t="str" s="89" r="AF197">
        <f>ROUND(U196*I$9/12,2)</f>
        <v>#NAME?</v>
      </c>
      <c t="str" s="89" r="AG197">
        <f>ROUND(V196*J$9/12,2)</f>
        <v> -  </v>
      </c>
      <c t="str" s="89" r="AH197">
        <f>ROUND(W196*K$9/12,2)</f>
        <v> -  </v>
      </c>
      <c t="str" s="89" r="AI197">
        <f>ROUND(X196*L$9/12,2)</f>
        <v> -  </v>
      </c>
      <c t="str" s="89" r="AJ197">
        <f>ROUND(Y196*M$9/12,2)</f>
        <v> -  </v>
      </c>
      <c t="str" s="89" r="AK197">
        <f>ROUND(Z196*N$9/12,2)</f>
        <v> -  </v>
      </c>
      <c t="str" s="89" r="AL197">
        <f>SUM(AB197:AK197)</f>
        <v>#NAME?</v>
      </c>
      <c s="93" r="AM197"/>
      <c t="str" s="89" r="AN197">
        <f>IF(Q196&gt;0,IF((Q196+AB197)&lt;E$10,Q196+AB197,E$10),0)</f>
        <v>#NAME?</v>
      </c>
      <c t="str" s="89" r="AO197">
        <f>IF(R196&gt;0,IF((R196+AC197)&lt;F$10,R196+AC197,F$10),0)</f>
        <v>#NAME?</v>
      </c>
      <c t="str" s="89" r="AP197">
        <f>IF(S196&gt;0,IF((S196+AD197)&lt;G$10,S196+AD197,G$10),0)</f>
        <v>#NAME?</v>
      </c>
      <c t="str" s="89" r="AQ197">
        <f>IF(T196&gt;0,IF((T196+AE197)&lt;H$10,T196+AE197,H$10),0)</f>
        <v>#NAME?</v>
      </c>
      <c t="str" s="89" r="AR197">
        <f>IF(U196&gt;0,IF((U196+AF197)&lt;I$10,U196+AF197,I$10),0)</f>
        <v>#NAME?</v>
      </c>
      <c t="str" s="89" r="AS197">
        <f>IF(V196&gt;0,IF((V196+AG197)&lt;J$10,V196+AG197,J$10),0)</f>
        <v> -  </v>
      </c>
      <c t="str" s="89" r="AT197">
        <f>IF(W196&gt;0,IF((W196+AH197)&lt;K$10,W196+AH197,K$10),0)</f>
        <v> -  </v>
      </c>
      <c t="str" s="89" r="AU197">
        <f>IF(X196&gt;0,IF((X196+AI197)&lt;L$10,X196+AI197,L$10),0)</f>
        <v> -  </v>
      </c>
      <c t="str" s="89" r="AV197">
        <f>IF(Y196&gt;0,IF((Y196+AJ197)&lt;M$10,Y196+AJ197,M$10),0)</f>
        <v> -  </v>
      </c>
      <c t="str" s="89" r="AW197">
        <f>IF(Z196&gt;0,IF((Z196+AK197)&lt;N$10,Z196+AK197,N$10),0)</f>
        <v> -  </v>
      </c>
      <c t="str" s="89" r="AX197">
        <f>SUM(AN197:AW197)</f>
        <v>#NAME?</v>
      </c>
      <c s="89" r="AY197"/>
      <c t="str" s="91" r="AZ197">
        <f>IF(NOT(snowball),0,IF(Q196&lt;=0,0,IF(AN197+$C197&gt;Q196+AB197,Q196+AB197-AN197,$C197)))</f>
        <v>#NAME?</v>
      </c>
      <c t="str" s="89" r="BA197">
        <f>IF(NOT(snowball),0,IF(R196&lt;=0,0,IF($C197&lt;=SUM($AZ197:AZ197),0,IF(AO197+$C197-SUM($AZ197:AZ197)&gt;R196+AC197,R196+AC197-AO197,$C197-SUM($AZ197:AZ197)))))</f>
        <v>#NAME?</v>
      </c>
      <c t="str" s="89" r="BB197">
        <f>IF(NOT(snowball),0,IF(S196&lt;=0,0,IF($C197&lt;=SUM($AZ197:BA197),0,IF(AP197+$C197-SUM($AZ197:BA197)&gt;S196+AD197,S196+AD197-AP197,$C197-SUM($AZ197:BA197)))))</f>
        <v>#NAME?</v>
      </c>
      <c t="str" s="89" r="BC197">
        <f>IF(NOT(snowball),0,IF(T196&lt;=0,0,IF($C197&lt;=SUM($AZ197:BB197),0,IF(AQ197+$C197-SUM($AZ197:BB197)&gt;T196+AE197,T196+AE197-AQ197,$C197-SUM($AZ197:BB197)))))</f>
        <v>#NAME?</v>
      </c>
      <c t="str" s="89" r="BD197">
        <f>IF(NOT(snowball),0,IF(U196&lt;=0,0,IF($C197&lt;=SUM($AZ197:BC197),0,IF(AR197+$C197-SUM($AZ197:BC197)&gt;U196+AF197,U196+AF197-AR197,$C197-SUM($AZ197:BC197)))))</f>
        <v>#NAME?</v>
      </c>
      <c t="str" s="89" r="BE197">
        <f>IF(NOT(snowball),0,IF(V196&lt;=0,0,IF($C197&lt;=SUM($AZ197:BD197),0,IF(AS197+$C197-SUM($AZ197:BD197)&gt;V196+AG197,V196+AG197-AS197,$C197-SUM($AZ197:BD197)))))</f>
        <v>#NAME?</v>
      </c>
      <c t="str" s="89" r="BF197">
        <f>IF(NOT(snowball),0,IF(W196&lt;=0,0,IF($C197&lt;=SUM($AZ197:BE197),0,IF(AT197+$C197-SUM($AZ197:BE197)&gt;W196+AH197,W196+AH197-AT197,$C197-SUM($AZ197:BE197)))))</f>
        <v>#NAME?</v>
      </c>
      <c t="str" s="89" r="BG197">
        <f>IF(NOT(snowball),0,IF(X196&lt;=0,0,IF($C197&lt;=SUM($AZ197:BF197),0,IF(AU197+$C197-SUM($AZ197:BF197)&gt;X196+AI197,X196+AI197-AU197,$C197-SUM($AZ197:BF197)))))</f>
        <v>#NAME?</v>
      </c>
      <c t="str" s="89" r="BH197">
        <f>IF(NOT(snowball),0,IF(Y196&lt;=0,0,IF($C197&lt;=SUM($AZ197:BG197),0,IF(AV197+$C197-SUM($AZ197:BG197)&gt;Y196+AJ197,Y196+AJ197-AV197,$C197-SUM($AZ197:BG197)))))</f>
        <v>#NAME?</v>
      </c>
      <c t="str" s="89" r="BI197">
        <f>IF(NOT(snowball),0,IF(Z196&lt;=0,0,IF($C197&lt;=SUM($AZ197:BH197),0,IF(AW197+$C197-SUM($AZ197:BH197)&gt;Z196+AK197,Z196+AK197-AW197,$C197-SUM($AZ197:BH197)))))</f>
        <v>#NAME?</v>
      </c>
    </row>
    <row customHeight="1" r="198" ht="10.5">
      <c t="str" s="85" r="A198">
        <f>IF(SUM(Q197:Z197)&lt;=0,"",A197+1)</f>
        <v>#NAME?</v>
      </c>
      <c t="str" s="86" r="B198">
        <f>IF(A198="",NA(),DATE(YEAR(B197),MONTH(B197)+1,1))</f>
        <v>#NAME?</v>
      </c>
      <c t="str" s="87" r="C198">
        <f>IF(A198="","",IF(snowball,IF(($E$5-AX198)&lt;0,0,$E$5-AX198),"n/a")+D198)</f>
        <v>#NAME?</v>
      </c>
      <c s="88" r="D198"/>
      <c t="str" s="89" r="E198">
        <f>AN198+AZ198</f>
        <v>#NAME?</v>
      </c>
      <c t="str" s="89" r="F198">
        <f>AO198+BA198</f>
        <v>#NAME?</v>
      </c>
      <c t="str" s="89" r="G198">
        <f>AP198+BB198</f>
        <v>#NAME?</v>
      </c>
      <c t="str" s="89" r="H198">
        <f>AQ198+BC198</f>
        <v>#NAME?</v>
      </c>
      <c t="str" s="89" r="I198">
        <f>AR198+BD198</f>
        <v>#NAME?</v>
      </c>
      <c t="str" s="89" r="J198">
        <f>AS198+BE198</f>
        <v>#NAME?</v>
      </c>
      <c t="str" s="89" r="K198">
        <f>AT198+BF198</f>
        <v>#NAME?</v>
      </c>
      <c t="str" s="89" r="L198">
        <f>AU198+BG198</f>
        <v>#NAME?</v>
      </c>
      <c t="str" s="89" r="M198">
        <f>AV198+BH198</f>
        <v>#NAME?</v>
      </c>
      <c t="str" s="89" r="N198">
        <f>AW198+BI198</f>
        <v>#NAME?</v>
      </c>
      <c s="90" r="O198"/>
      <c t="str" s="89" r="P198">
        <f>SUM(Q198:Z198)</f>
        <v>#NAME?</v>
      </c>
      <c t="str" s="89" r="Q198">
        <f>IF(E$8=0,0,ROUND(Q197-(E198-AB198),2))</f>
        <v>#NAME?</v>
      </c>
      <c t="str" s="89" r="R198">
        <f>IF(F$8=0,0,ROUND(R197-(F198-AC198),2))</f>
        <v>#NAME?</v>
      </c>
      <c t="str" s="89" r="S198">
        <f>IF(G$8=0,0,ROUND(S197-(G198-AD198),2))</f>
        <v>#NAME?</v>
      </c>
      <c t="str" s="89" r="T198">
        <f>IF(H$8=0,0,ROUND(T197-(H198-AE198),2))</f>
        <v>#NAME?</v>
      </c>
      <c t="str" s="89" r="U198">
        <f>IF(I$8=0,0,ROUND(U197-(I198-AF198),2))</f>
        <v>#NAME?</v>
      </c>
      <c t="str" s="89" r="V198">
        <f>IF(J$8=0,0,ROUND(V197-(J198-AG198),2))</f>
        <v> -  </v>
      </c>
      <c t="str" s="89" r="W198">
        <f>IF(K$8=0,0,ROUND(W197-(K198-AH198),2))</f>
        <v> -  </v>
      </c>
      <c t="str" s="89" r="X198">
        <f>IF(L$8=0,0,ROUND(X197-(L198-AI198),2))</f>
        <v> -  </v>
      </c>
      <c t="str" s="89" r="Y198">
        <f>IF(M$8=0,0,ROUND(Y197-(M198-AJ198),2))</f>
        <v> -  </v>
      </c>
      <c t="str" s="89" r="Z198">
        <f>IF(N$8=0,0,ROUND(Z197-(N198-AK198),2))</f>
        <v> -  </v>
      </c>
      <c s="92" r="AA198"/>
      <c t="str" s="89" r="AB198">
        <f>ROUND(Q197*E$9/12,2)</f>
        <v>#NAME?</v>
      </c>
      <c t="str" s="89" r="AC198">
        <f>ROUND(R197*F$9/12,2)</f>
        <v>#NAME?</v>
      </c>
      <c t="str" s="89" r="AD198">
        <f>ROUND(S197*G$9/12,2)</f>
        <v>#NAME?</v>
      </c>
      <c t="str" s="89" r="AE198">
        <f>ROUND(T197*H$9/12,2)</f>
        <v>#NAME?</v>
      </c>
      <c t="str" s="89" r="AF198">
        <f>ROUND(U197*I$9/12,2)</f>
        <v>#NAME?</v>
      </c>
      <c t="str" s="89" r="AG198">
        <f>ROUND(V197*J$9/12,2)</f>
        <v> -  </v>
      </c>
      <c t="str" s="89" r="AH198">
        <f>ROUND(W197*K$9/12,2)</f>
        <v> -  </v>
      </c>
      <c t="str" s="89" r="AI198">
        <f>ROUND(X197*L$9/12,2)</f>
        <v> -  </v>
      </c>
      <c t="str" s="89" r="AJ198">
        <f>ROUND(Y197*M$9/12,2)</f>
        <v> -  </v>
      </c>
      <c t="str" s="89" r="AK198">
        <f>ROUND(Z197*N$9/12,2)</f>
        <v> -  </v>
      </c>
      <c t="str" s="89" r="AL198">
        <f>SUM(AB198:AK198)</f>
        <v>#NAME?</v>
      </c>
      <c s="93" r="AM198"/>
      <c t="str" s="89" r="AN198">
        <f>IF(Q197&gt;0,IF((Q197+AB198)&lt;E$10,Q197+AB198,E$10),0)</f>
        <v>#NAME?</v>
      </c>
      <c t="str" s="89" r="AO198">
        <f>IF(R197&gt;0,IF((R197+AC198)&lt;F$10,R197+AC198,F$10),0)</f>
        <v>#NAME?</v>
      </c>
      <c t="str" s="89" r="AP198">
        <f>IF(S197&gt;0,IF((S197+AD198)&lt;G$10,S197+AD198,G$10),0)</f>
        <v>#NAME?</v>
      </c>
      <c t="str" s="89" r="AQ198">
        <f>IF(T197&gt;0,IF((T197+AE198)&lt;H$10,T197+AE198,H$10),0)</f>
        <v>#NAME?</v>
      </c>
      <c t="str" s="89" r="AR198">
        <f>IF(U197&gt;0,IF((U197+AF198)&lt;I$10,U197+AF198,I$10),0)</f>
        <v>#NAME?</v>
      </c>
      <c t="str" s="89" r="AS198">
        <f>IF(V197&gt;0,IF((V197+AG198)&lt;J$10,V197+AG198,J$10),0)</f>
        <v> -  </v>
      </c>
      <c t="str" s="89" r="AT198">
        <f>IF(W197&gt;0,IF((W197+AH198)&lt;K$10,W197+AH198,K$10),0)</f>
        <v> -  </v>
      </c>
      <c t="str" s="89" r="AU198">
        <f>IF(X197&gt;0,IF((X197+AI198)&lt;L$10,X197+AI198,L$10),0)</f>
        <v> -  </v>
      </c>
      <c t="str" s="89" r="AV198">
        <f>IF(Y197&gt;0,IF((Y197+AJ198)&lt;M$10,Y197+AJ198,M$10),0)</f>
        <v> -  </v>
      </c>
      <c t="str" s="89" r="AW198">
        <f>IF(Z197&gt;0,IF((Z197+AK198)&lt;N$10,Z197+AK198,N$10),0)</f>
        <v> -  </v>
      </c>
      <c t="str" s="89" r="AX198">
        <f>SUM(AN198:AW198)</f>
        <v>#NAME?</v>
      </c>
      <c s="89" r="AY198"/>
      <c t="str" s="91" r="AZ198">
        <f>IF(NOT(snowball),0,IF(Q197&lt;=0,0,IF(AN198+$C198&gt;Q197+AB198,Q197+AB198-AN198,$C198)))</f>
        <v>#NAME?</v>
      </c>
      <c t="str" s="89" r="BA198">
        <f>IF(NOT(snowball),0,IF(R197&lt;=0,0,IF($C198&lt;=SUM($AZ198:AZ198),0,IF(AO198+$C198-SUM($AZ198:AZ198)&gt;R197+AC198,R197+AC198-AO198,$C198-SUM($AZ198:AZ198)))))</f>
        <v>#NAME?</v>
      </c>
      <c t="str" s="89" r="BB198">
        <f>IF(NOT(snowball),0,IF(S197&lt;=0,0,IF($C198&lt;=SUM($AZ198:BA198),0,IF(AP198+$C198-SUM($AZ198:BA198)&gt;S197+AD198,S197+AD198-AP198,$C198-SUM($AZ198:BA198)))))</f>
        <v>#NAME?</v>
      </c>
      <c t="str" s="89" r="BC198">
        <f>IF(NOT(snowball),0,IF(T197&lt;=0,0,IF($C198&lt;=SUM($AZ198:BB198),0,IF(AQ198+$C198-SUM($AZ198:BB198)&gt;T197+AE198,T197+AE198-AQ198,$C198-SUM($AZ198:BB198)))))</f>
        <v>#NAME?</v>
      </c>
      <c t="str" s="89" r="BD198">
        <f>IF(NOT(snowball),0,IF(U197&lt;=0,0,IF($C198&lt;=SUM($AZ198:BC198),0,IF(AR198+$C198-SUM($AZ198:BC198)&gt;U197+AF198,U197+AF198-AR198,$C198-SUM($AZ198:BC198)))))</f>
        <v>#NAME?</v>
      </c>
      <c t="str" s="89" r="BE198">
        <f>IF(NOT(snowball),0,IF(V197&lt;=0,0,IF($C198&lt;=SUM($AZ198:BD198),0,IF(AS198+$C198-SUM($AZ198:BD198)&gt;V197+AG198,V197+AG198-AS198,$C198-SUM($AZ198:BD198)))))</f>
        <v>#NAME?</v>
      </c>
      <c t="str" s="89" r="BF198">
        <f>IF(NOT(snowball),0,IF(W197&lt;=0,0,IF($C198&lt;=SUM($AZ198:BE198),0,IF(AT198+$C198-SUM($AZ198:BE198)&gt;W197+AH198,W197+AH198-AT198,$C198-SUM($AZ198:BE198)))))</f>
        <v>#NAME?</v>
      </c>
      <c t="str" s="89" r="BG198">
        <f>IF(NOT(snowball),0,IF(X197&lt;=0,0,IF($C198&lt;=SUM($AZ198:BF198),0,IF(AU198+$C198-SUM($AZ198:BF198)&gt;X197+AI198,X197+AI198-AU198,$C198-SUM($AZ198:BF198)))))</f>
        <v>#NAME?</v>
      </c>
      <c t="str" s="89" r="BH198">
        <f>IF(NOT(snowball),0,IF(Y197&lt;=0,0,IF($C198&lt;=SUM($AZ198:BG198),0,IF(AV198+$C198-SUM($AZ198:BG198)&gt;Y197+AJ198,Y197+AJ198-AV198,$C198-SUM($AZ198:BG198)))))</f>
        <v>#NAME?</v>
      </c>
      <c t="str" s="89" r="BI198">
        <f>IF(NOT(snowball),0,IF(Z197&lt;=0,0,IF($C198&lt;=SUM($AZ198:BH198),0,IF(AW198+$C198-SUM($AZ198:BH198)&gt;Z197+AK198,Z197+AK198-AW198,$C198-SUM($AZ198:BH198)))))</f>
        <v>#NAME?</v>
      </c>
    </row>
    <row customHeight="1" r="199" ht="10.5">
      <c t="str" s="85" r="A199">
        <f>IF(SUM(Q198:Z198)&lt;=0,"",A198+1)</f>
        <v>#NAME?</v>
      </c>
      <c t="str" s="86" r="B199">
        <f>IF(A199="",NA(),DATE(YEAR(B198),MONTH(B198)+1,1))</f>
        <v>#NAME?</v>
      </c>
      <c t="str" s="87" r="C199">
        <f>IF(A199="","",IF(snowball,IF(($E$5-AX199)&lt;0,0,$E$5-AX199),"n/a")+D199)</f>
        <v>#NAME?</v>
      </c>
      <c s="88" r="D199"/>
      <c t="str" s="89" r="E199">
        <f>AN199+AZ199</f>
        <v>#NAME?</v>
      </c>
      <c t="str" s="89" r="F199">
        <f>AO199+BA199</f>
        <v>#NAME?</v>
      </c>
      <c t="str" s="89" r="G199">
        <f>AP199+BB199</f>
        <v>#NAME?</v>
      </c>
      <c t="str" s="89" r="H199">
        <f>AQ199+BC199</f>
        <v>#NAME?</v>
      </c>
      <c t="str" s="89" r="I199">
        <f>AR199+BD199</f>
        <v>#NAME?</v>
      </c>
      <c t="str" s="89" r="J199">
        <f>AS199+BE199</f>
        <v>#NAME?</v>
      </c>
      <c t="str" s="89" r="K199">
        <f>AT199+BF199</f>
        <v>#NAME?</v>
      </c>
      <c t="str" s="89" r="L199">
        <f>AU199+BG199</f>
        <v>#NAME?</v>
      </c>
      <c t="str" s="89" r="M199">
        <f>AV199+BH199</f>
        <v>#NAME?</v>
      </c>
      <c t="str" s="89" r="N199">
        <f>AW199+BI199</f>
        <v>#NAME?</v>
      </c>
      <c s="90" r="O199"/>
      <c t="str" s="89" r="P199">
        <f>SUM(Q199:Z199)</f>
        <v>#NAME?</v>
      </c>
      <c t="str" s="89" r="Q199">
        <f>IF(E$8=0,0,ROUND(Q198-(E199-AB199),2))</f>
        <v>#NAME?</v>
      </c>
      <c t="str" s="89" r="R199">
        <f>IF(F$8=0,0,ROUND(R198-(F199-AC199),2))</f>
        <v>#NAME?</v>
      </c>
      <c t="str" s="89" r="S199">
        <f>IF(G$8=0,0,ROUND(S198-(G199-AD199),2))</f>
        <v>#NAME?</v>
      </c>
      <c t="str" s="89" r="T199">
        <f>IF(H$8=0,0,ROUND(T198-(H199-AE199),2))</f>
        <v>#NAME?</v>
      </c>
      <c t="str" s="89" r="U199">
        <f>IF(I$8=0,0,ROUND(U198-(I199-AF199),2))</f>
        <v>#NAME?</v>
      </c>
      <c t="str" s="89" r="V199">
        <f>IF(J$8=0,0,ROUND(V198-(J199-AG199),2))</f>
        <v> -  </v>
      </c>
      <c t="str" s="89" r="W199">
        <f>IF(K$8=0,0,ROUND(W198-(K199-AH199),2))</f>
        <v> -  </v>
      </c>
      <c t="str" s="89" r="X199">
        <f>IF(L$8=0,0,ROUND(X198-(L199-AI199),2))</f>
        <v> -  </v>
      </c>
      <c t="str" s="89" r="Y199">
        <f>IF(M$8=0,0,ROUND(Y198-(M199-AJ199),2))</f>
        <v> -  </v>
      </c>
      <c t="str" s="89" r="Z199">
        <f>IF(N$8=0,0,ROUND(Z198-(N199-AK199),2))</f>
        <v> -  </v>
      </c>
      <c s="92" r="AA199"/>
      <c t="str" s="89" r="AB199">
        <f>ROUND(Q198*E$9/12,2)</f>
        <v>#NAME?</v>
      </c>
      <c t="str" s="89" r="AC199">
        <f>ROUND(R198*F$9/12,2)</f>
        <v>#NAME?</v>
      </c>
      <c t="str" s="89" r="AD199">
        <f>ROUND(S198*G$9/12,2)</f>
        <v>#NAME?</v>
      </c>
      <c t="str" s="89" r="AE199">
        <f>ROUND(T198*H$9/12,2)</f>
        <v>#NAME?</v>
      </c>
      <c t="str" s="89" r="AF199">
        <f>ROUND(U198*I$9/12,2)</f>
        <v>#NAME?</v>
      </c>
      <c t="str" s="89" r="AG199">
        <f>ROUND(V198*J$9/12,2)</f>
        <v> -  </v>
      </c>
      <c t="str" s="89" r="AH199">
        <f>ROUND(W198*K$9/12,2)</f>
        <v> -  </v>
      </c>
      <c t="str" s="89" r="AI199">
        <f>ROUND(X198*L$9/12,2)</f>
        <v> -  </v>
      </c>
      <c t="str" s="89" r="AJ199">
        <f>ROUND(Y198*M$9/12,2)</f>
        <v> -  </v>
      </c>
      <c t="str" s="89" r="AK199">
        <f>ROUND(Z198*N$9/12,2)</f>
        <v> -  </v>
      </c>
      <c t="str" s="89" r="AL199">
        <f>SUM(AB199:AK199)</f>
        <v>#NAME?</v>
      </c>
      <c s="93" r="AM199"/>
      <c t="str" s="89" r="AN199">
        <f>IF(Q198&gt;0,IF((Q198+AB199)&lt;E$10,Q198+AB199,E$10),0)</f>
        <v>#NAME?</v>
      </c>
      <c t="str" s="89" r="AO199">
        <f>IF(R198&gt;0,IF((R198+AC199)&lt;F$10,R198+AC199,F$10),0)</f>
        <v>#NAME?</v>
      </c>
      <c t="str" s="89" r="AP199">
        <f>IF(S198&gt;0,IF((S198+AD199)&lt;G$10,S198+AD199,G$10),0)</f>
        <v>#NAME?</v>
      </c>
      <c t="str" s="89" r="AQ199">
        <f>IF(T198&gt;0,IF((T198+AE199)&lt;H$10,T198+AE199,H$10),0)</f>
        <v>#NAME?</v>
      </c>
      <c t="str" s="89" r="AR199">
        <f>IF(U198&gt;0,IF((U198+AF199)&lt;I$10,U198+AF199,I$10),0)</f>
        <v>#NAME?</v>
      </c>
      <c t="str" s="89" r="AS199">
        <f>IF(V198&gt;0,IF((V198+AG199)&lt;J$10,V198+AG199,J$10),0)</f>
        <v> -  </v>
      </c>
      <c t="str" s="89" r="AT199">
        <f>IF(W198&gt;0,IF((W198+AH199)&lt;K$10,W198+AH199,K$10),0)</f>
        <v> -  </v>
      </c>
      <c t="str" s="89" r="AU199">
        <f>IF(X198&gt;0,IF((X198+AI199)&lt;L$10,X198+AI199,L$10),0)</f>
        <v> -  </v>
      </c>
      <c t="str" s="89" r="AV199">
        <f>IF(Y198&gt;0,IF((Y198+AJ199)&lt;M$10,Y198+AJ199,M$10),0)</f>
        <v> -  </v>
      </c>
      <c t="str" s="89" r="AW199">
        <f>IF(Z198&gt;0,IF((Z198+AK199)&lt;N$10,Z198+AK199,N$10),0)</f>
        <v> -  </v>
      </c>
      <c t="str" s="89" r="AX199">
        <f>SUM(AN199:AW199)</f>
        <v>#NAME?</v>
      </c>
      <c s="89" r="AY199"/>
      <c t="str" s="91" r="AZ199">
        <f>IF(NOT(snowball),0,IF(Q198&lt;=0,0,IF(AN199+$C199&gt;Q198+AB199,Q198+AB199-AN199,$C199)))</f>
        <v>#NAME?</v>
      </c>
      <c t="str" s="89" r="BA199">
        <f>IF(NOT(snowball),0,IF(R198&lt;=0,0,IF($C199&lt;=SUM($AZ199:AZ199),0,IF(AO199+$C199-SUM($AZ199:AZ199)&gt;R198+AC199,R198+AC199-AO199,$C199-SUM($AZ199:AZ199)))))</f>
        <v>#NAME?</v>
      </c>
      <c t="str" s="89" r="BB199">
        <f>IF(NOT(snowball),0,IF(S198&lt;=0,0,IF($C199&lt;=SUM($AZ199:BA199),0,IF(AP199+$C199-SUM($AZ199:BA199)&gt;S198+AD199,S198+AD199-AP199,$C199-SUM($AZ199:BA199)))))</f>
        <v>#NAME?</v>
      </c>
      <c t="str" s="89" r="BC199">
        <f>IF(NOT(snowball),0,IF(T198&lt;=0,0,IF($C199&lt;=SUM($AZ199:BB199),0,IF(AQ199+$C199-SUM($AZ199:BB199)&gt;T198+AE199,T198+AE199-AQ199,$C199-SUM($AZ199:BB199)))))</f>
        <v>#NAME?</v>
      </c>
      <c t="str" s="89" r="BD199">
        <f>IF(NOT(snowball),0,IF(U198&lt;=0,0,IF($C199&lt;=SUM($AZ199:BC199),0,IF(AR199+$C199-SUM($AZ199:BC199)&gt;U198+AF199,U198+AF199-AR199,$C199-SUM($AZ199:BC199)))))</f>
        <v>#NAME?</v>
      </c>
      <c t="str" s="89" r="BE199">
        <f>IF(NOT(snowball),0,IF(V198&lt;=0,0,IF($C199&lt;=SUM($AZ199:BD199),0,IF(AS199+$C199-SUM($AZ199:BD199)&gt;V198+AG199,V198+AG199-AS199,$C199-SUM($AZ199:BD199)))))</f>
        <v>#NAME?</v>
      </c>
      <c t="str" s="89" r="BF199">
        <f>IF(NOT(snowball),0,IF(W198&lt;=0,0,IF($C199&lt;=SUM($AZ199:BE199),0,IF(AT199+$C199-SUM($AZ199:BE199)&gt;W198+AH199,W198+AH199-AT199,$C199-SUM($AZ199:BE199)))))</f>
        <v>#NAME?</v>
      </c>
      <c t="str" s="89" r="BG199">
        <f>IF(NOT(snowball),0,IF(X198&lt;=0,0,IF($C199&lt;=SUM($AZ199:BF199),0,IF(AU199+$C199-SUM($AZ199:BF199)&gt;X198+AI199,X198+AI199-AU199,$C199-SUM($AZ199:BF199)))))</f>
        <v>#NAME?</v>
      </c>
      <c t="str" s="89" r="BH199">
        <f>IF(NOT(snowball),0,IF(Y198&lt;=0,0,IF($C199&lt;=SUM($AZ199:BG199),0,IF(AV199+$C199-SUM($AZ199:BG199)&gt;Y198+AJ199,Y198+AJ199-AV199,$C199-SUM($AZ199:BG199)))))</f>
        <v>#NAME?</v>
      </c>
      <c t="str" s="89" r="BI199">
        <f>IF(NOT(snowball),0,IF(Z198&lt;=0,0,IF($C199&lt;=SUM($AZ199:BH199),0,IF(AW199+$C199-SUM($AZ199:BH199)&gt;Z198+AK199,Z198+AK199-AW199,$C199-SUM($AZ199:BH199)))))</f>
        <v>#NAME?</v>
      </c>
    </row>
    <row customHeight="1" r="200" ht="10.5">
      <c t="str" s="85" r="A200">
        <f>IF(SUM(Q199:Z199)&lt;=0,"",A199+1)</f>
        <v>#NAME?</v>
      </c>
      <c t="str" s="86" r="B200">
        <f>IF(A200="",NA(),DATE(YEAR(B199),MONTH(B199)+1,1))</f>
        <v>#NAME?</v>
      </c>
      <c t="str" s="87" r="C200">
        <f>IF(A200="","",IF(snowball,IF(($E$5-AX200)&lt;0,0,$E$5-AX200),"n/a")+D200)</f>
        <v>#NAME?</v>
      </c>
      <c s="88" r="D200"/>
      <c t="str" s="89" r="E200">
        <f>AN200+AZ200</f>
        <v>#NAME?</v>
      </c>
      <c t="str" s="89" r="F200">
        <f>AO200+BA200</f>
        <v>#NAME?</v>
      </c>
      <c t="str" s="89" r="G200">
        <f>AP200+BB200</f>
        <v>#NAME?</v>
      </c>
      <c t="str" s="89" r="H200">
        <f>AQ200+BC200</f>
        <v>#NAME?</v>
      </c>
      <c t="str" s="89" r="I200">
        <f>AR200+BD200</f>
        <v>#NAME?</v>
      </c>
      <c t="str" s="89" r="J200">
        <f>AS200+BE200</f>
        <v>#NAME?</v>
      </c>
      <c t="str" s="89" r="K200">
        <f>AT200+BF200</f>
        <v>#NAME?</v>
      </c>
      <c t="str" s="89" r="L200">
        <f>AU200+BG200</f>
        <v>#NAME?</v>
      </c>
      <c t="str" s="89" r="M200">
        <f>AV200+BH200</f>
        <v>#NAME?</v>
      </c>
      <c t="str" s="89" r="N200">
        <f>AW200+BI200</f>
        <v>#NAME?</v>
      </c>
      <c s="90" r="O200"/>
      <c t="str" s="89" r="P200">
        <f>SUM(Q200:Z200)</f>
        <v>#NAME?</v>
      </c>
      <c t="str" s="89" r="Q200">
        <f>IF(E$8=0,0,ROUND(Q199-(E200-AB200),2))</f>
        <v>#NAME?</v>
      </c>
      <c t="str" s="89" r="R200">
        <f>IF(F$8=0,0,ROUND(R199-(F200-AC200),2))</f>
        <v>#NAME?</v>
      </c>
      <c t="str" s="89" r="S200">
        <f>IF(G$8=0,0,ROUND(S199-(G200-AD200),2))</f>
        <v>#NAME?</v>
      </c>
      <c t="str" s="89" r="T200">
        <f>IF(H$8=0,0,ROUND(T199-(H200-AE200),2))</f>
        <v>#NAME?</v>
      </c>
      <c t="str" s="89" r="U200">
        <f>IF(I$8=0,0,ROUND(U199-(I200-AF200),2))</f>
        <v>#NAME?</v>
      </c>
      <c t="str" s="89" r="V200">
        <f>IF(J$8=0,0,ROUND(V199-(J200-AG200),2))</f>
        <v> -  </v>
      </c>
      <c t="str" s="89" r="W200">
        <f>IF(K$8=0,0,ROUND(W199-(K200-AH200),2))</f>
        <v> -  </v>
      </c>
      <c t="str" s="89" r="X200">
        <f>IF(L$8=0,0,ROUND(X199-(L200-AI200),2))</f>
        <v> -  </v>
      </c>
      <c t="str" s="89" r="Y200">
        <f>IF(M$8=0,0,ROUND(Y199-(M200-AJ200),2))</f>
        <v> -  </v>
      </c>
      <c t="str" s="89" r="Z200">
        <f>IF(N$8=0,0,ROUND(Z199-(N200-AK200),2))</f>
        <v> -  </v>
      </c>
      <c s="92" r="AA200"/>
      <c t="str" s="89" r="AB200">
        <f>ROUND(Q199*E$9/12,2)</f>
        <v>#NAME?</v>
      </c>
      <c t="str" s="89" r="AC200">
        <f>ROUND(R199*F$9/12,2)</f>
        <v>#NAME?</v>
      </c>
      <c t="str" s="89" r="AD200">
        <f>ROUND(S199*G$9/12,2)</f>
        <v>#NAME?</v>
      </c>
      <c t="str" s="89" r="AE200">
        <f>ROUND(T199*H$9/12,2)</f>
        <v>#NAME?</v>
      </c>
      <c t="str" s="89" r="AF200">
        <f>ROUND(U199*I$9/12,2)</f>
        <v>#NAME?</v>
      </c>
      <c t="str" s="89" r="AG200">
        <f>ROUND(V199*J$9/12,2)</f>
        <v> -  </v>
      </c>
      <c t="str" s="89" r="AH200">
        <f>ROUND(W199*K$9/12,2)</f>
        <v> -  </v>
      </c>
      <c t="str" s="89" r="AI200">
        <f>ROUND(X199*L$9/12,2)</f>
        <v> -  </v>
      </c>
      <c t="str" s="89" r="AJ200">
        <f>ROUND(Y199*M$9/12,2)</f>
        <v> -  </v>
      </c>
      <c t="str" s="89" r="AK200">
        <f>ROUND(Z199*N$9/12,2)</f>
        <v> -  </v>
      </c>
      <c t="str" s="89" r="AL200">
        <f>SUM(AB200:AK200)</f>
        <v>#NAME?</v>
      </c>
      <c s="93" r="AM200"/>
      <c t="str" s="89" r="AN200">
        <f>IF(Q199&gt;0,IF((Q199+AB200)&lt;E$10,Q199+AB200,E$10),0)</f>
        <v>#NAME?</v>
      </c>
      <c t="str" s="89" r="AO200">
        <f>IF(R199&gt;0,IF((R199+AC200)&lt;F$10,R199+AC200,F$10),0)</f>
        <v>#NAME?</v>
      </c>
      <c t="str" s="89" r="AP200">
        <f>IF(S199&gt;0,IF((S199+AD200)&lt;G$10,S199+AD200,G$10),0)</f>
        <v>#NAME?</v>
      </c>
      <c t="str" s="89" r="AQ200">
        <f>IF(T199&gt;0,IF((T199+AE200)&lt;H$10,T199+AE200,H$10),0)</f>
        <v>#NAME?</v>
      </c>
      <c t="str" s="89" r="AR200">
        <f>IF(U199&gt;0,IF((U199+AF200)&lt;I$10,U199+AF200,I$10),0)</f>
        <v>#NAME?</v>
      </c>
      <c t="str" s="89" r="AS200">
        <f>IF(V199&gt;0,IF((V199+AG200)&lt;J$10,V199+AG200,J$10),0)</f>
        <v> -  </v>
      </c>
      <c t="str" s="89" r="AT200">
        <f>IF(W199&gt;0,IF((W199+AH200)&lt;K$10,W199+AH200,K$10),0)</f>
        <v> -  </v>
      </c>
      <c t="str" s="89" r="AU200">
        <f>IF(X199&gt;0,IF((X199+AI200)&lt;L$10,X199+AI200,L$10),0)</f>
        <v> -  </v>
      </c>
      <c t="str" s="89" r="AV200">
        <f>IF(Y199&gt;0,IF((Y199+AJ200)&lt;M$10,Y199+AJ200,M$10),0)</f>
        <v> -  </v>
      </c>
      <c t="str" s="89" r="AW200">
        <f>IF(Z199&gt;0,IF((Z199+AK200)&lt;N$10,Z199+AK200,N$10),0)</f>
        <v> -  </v>
      </c>
      <c t="str" s="89" r="AX200">
        <f>SUM(AN200:AW200)</f>
        <v>#NAME?</v>
      </c>
      <c s="89" r="AY200"/>
      <c t="str" s="91" r="AZ200">
        <f>IF(NOT(snowball),0,IF(Q199&lt;=0,0,IF(AN200+$C200&gt;Q199+AB200,Q199+AB200-AN200,$C200)))</f>
        <v>#NAME?</v>
      </c>
      <c t="str" s="89" r="BA200">
        <f>IF(NOT(snowball),0,IF(R199&lt;=0,0,IF($C200&lt;=SUM($AZ200:AZ200),0,IF(AO200+$C200-SUM($AZ200:AZ200)&gt;R199+AC200,R199+AC200-AO200,$C200-SUM($AZ200:AZ200)))))</f>
        <v>#NAME?</v>
      </c>
      <c t="str" s="89" r="BB200">
        <f>IF(NOT(snowball),0,IF(S199&lt;=0,0,IF($C200&lt;=SUM($AZ200:BA200),0,IF(AP200+$C200-SUM($AZ200:BA200)&gt;S199+AD200,S199+AD200-AP200,$C200-SUM($AZ200:BA200)))))</f>
        <v>#NAME?</v>
      </c>
      <c t="str" s="89" r="BC200">
        <f>IF(NOT(snowball),0,IF(T199&lt;=0,0,IF($C200&lt;=SUM($AZ200:BB200),0,IF(AQ200+$C200-SUM($AZ200:BB200)&gt;T199+AE200,T199+AE200-AQ200,$C200-SUM($AZ200:BB200)))))</f>
        <v>#NAME?</v>
      </c>
      <c t="str" s="89" r="BD200">
        <f>IF(NOT(snowball),0,IF(U199&lt;=0,0,IF($C200&lt;=SUM($AZ200:BC200),0,IF(AR200+$C200-SUM($AZ200:BC200)&gt;U199+AF200,U199+AF200-AR200,$C200-SUM($AZ200:BC200)))))</f>
        <v>#NAME?</v>
      </c>
      <c t="str" s="89" r="BE200">
        <f>IF(NOT(snowball),0,IF(V199&lt;=0,0,IF($C200&lt;=SUM($AZ200:BD200),0,IF(AS200+$C200-SUM($AZ200:BD200)&gt;V199+AG200,V199+AG200-AS200,$C200-SUM($AZ200:BD200)))))</f>
        <v>#NAME?</v>
      </c>
      <c t="str" s="89" r="BF200">
        <f>IF(NOT(snowball),0,IF(W199&lt;=0,0,IF($C200&lt;=SUM($AZ200:BE200),0,IF(AT200+$C200-SUM($AZ200:BE200)&gt;W199+AH200,W199+AH200-AT200,$C200-SUM($AZ200:BE200)))))</f>
        <v>#NAME?</v>
      </c>
      <c t="str" s="89" r="BG200">
        <f>IF(NOT(snowball),0,IF(X199&lt;=0,0,IF($C200&lt;=SUM($AZ200:BF200),0,IF(AU200+$C200-SUM($AZ200:BF200)&gt;X199+AI200,X199+AI200-AU200,$C200-SUM($AZ200:BF200)))))</f>
        <v>#NAME?</v>
      </c>
      <c t="str" s="89" r="BH200">
        <f>IF(NOT(snowball),0,IF(Y199&lt;=0,0,IF($C200&lt;=SUM($AZ200:BG200),0,IF(AV200+$C200-SUM($AZ200:BG200)&gt;Y199+AJ200,Y199+AJ200-AV200,$C200-SUM($AZ200:BG200)))))</f>
        <v>#NAME?</v>
      </c>
      <c t="str" s="89" r="BI200">
        <f>IF(NOT(snowball),0,IF(Z199&lt;=0,0,IF($C200&lt;=SUM($AZ200:BH200),0,IF(AW200+$C200-SUM($AZ200:BH200)&gt;Z199+AK200,Z199+AK200-AW200,$C200-SUM($AZ200:BH200)))))</f>
        <v>#NAME?</v>
      </c>
    </row>
    <row customHeight="1" r="201" ht="10.5">
      <c t="str" s="85" r="A201">
        <f>IF(SUM(Q200:Z200)&lt;=0,"",A200+1)</f>
        <v>#NAME?</v>
      </c>
      <c t="str" s="86" r="B201">
        <f>IF(A201="",NA(),DATE(YEAR(B200),MONTH(B200)+1,1))</f>
        <v>#NAME?</v>
      </c>
      <c t="str" s="87" r="C201">
        <f>IF(A201="","",IF(snowball,IF(($E$5-AX201)&lt;0,0,$E$5-AX201),"n/a")+D201)</f>
        <v>#NAME?</v>
      </c>
      <c s="88" r="D201"/>
      <c t="str" s="89" r="E201">
        <f>AN201+AZ201</f>
        <v>#NAME?</v>
      </c>
      <c t="str" s="89" r="F201">
        <f>AO201+BA201</f>
        <v>#NAME?</v>
      </c>
      <c t="str" s="89" r="G201">
        <f>AP201+BB201</f>
        <v>#NAME?</v>
      </c>
      <c t="str" s="89" r="H201">
        <f>AQ201+BC201</f>
        <v>#NAME?</v>
      </c>
      <c t="str" s="89" r="I201">
        <f>AR201+BD201</f>
        <v>#NAME?</v>
      </c>
      <c t="str" s="89" r="J201">
        <f>AS201+BE201</f>
        <v>#NAME?</v>
      </c>
      <c t="str" s="89" r="K201">
        <f>AT201+BF201</f>
        <v>#NAME?</v>
      </c>
      <c t="str" s="89" r="L201">
        <f>AU201+BG201</f>
        <v>#NAME?</v>
      </c>
      <c t="str" s="89" r="M201">
        <f>AV201+BH201</f>
        <v>#NAME?</v>
      </c>
      <c t="str" s="89" r="N201">
        <f>AW201+BI201</f>
        <v>#NAME?</v>
      </c>
      <c s="90" r="O201"/>
      <c t="str" s="89" r="P201">
        <f>SUM(Q201:Z201)</f>
        <v>#NAME?</v>
      </c>
      <c t="str" s="89" r="Q201">
        <f>IF(E$8=0,0,ROUND(Q200-(E201-AB201),2))</f>
        <v>#NAME?</v>
      </c>
      <c t="str" s="89" r="R201">
        <f>IF(F$8=0,0,ROUND(R200-(F201-AC201),2))</f>
        <v>#NAME?</v>
      </c>
      <c t="str" s="89" r="S201">
        <f>IF(G$8=0,0,ROUND(S200-(G201-AD201),2))</f>
        <v>#NAME?</v>
      </c>
      <c t="str" s="89" r="T201">
        <f>IF(H$8=0,0,ROUND(T200-(H201-AE201),2))</f>
        <v>#NAME?</v>
      </c>
      <c t="str" s="89" r="U201">
        <f>IF(I$8=0,0,ROUND(U200-(I201-AF201),2))</f>
        <v>#NAME?</v>
      </c>
      <c t="str" s="89" r="V201">
        <f>IF(J$8=0,0,ROUND(V200-(J201-AG201),2))</f>
        <v> -  </v>
      </c>
      <c t="str" s="89" r="W201">
        <f>IF(K$8=0,0,ROUND(W200-(K201-AH201),2))</f>
        <v> -  </v>
      </c>
      <c t="str" s="89" r="X201">
        <f>IF(L$8=0,0,ROUND(X200-(L201-AI201),2))</f>
        <v> -  </v>
      </c>
      <c t="str" s="89" r="Y201">
        <f>IF(M$8=0,0,ROUND(Y200-(M201-AJ201),2))</f>
        <v> -  </v>
      </c>
      <c t="str" s="89" r="Z201">
        <f>IF(N$8=0,0,ROUND(Z200-(N201-AK201),2))</f>
        <v> -  </v>
      </c>
      <c s="92" r="AA201"/>
      <c t="str" s="89" r="AB201">
        <f>ROUND(Q200*E$9/12,2)</f>
        <v>#NAME?</v>
      </c>
      <c t="str" s="89" r="AC201">
        <f>ROUND(R200*F$9/12,2)</f>
        <v>#NAME?</v>
      </c>
      <c t="str" s="89" r="AD201">
        <f>ROUND(S200*G$9/12,2)</f>
        <v>#NAME?</v>
      </c>
      <c t="str" s="89" r="AE201">
        <f>ROUND(T200*H$9/12,2)</f>
        <v>#NAME?</v>
      </c>
      <c t="str" s="89" r="AF201">
        <f>ROUND(U200*I$9/12,2)</f>
        <v>#NAME?</v>
      </c>
      <c t="str" s="89" r="AG201">
        <f>ROUND(V200*J$9/12,2)</f>
        <v> -  </v>
      </c>
      <c t="str" s="89" r="AH201">
        <f>ROUND(W200*K$9/12,2)</f>
        <v> -  </v>
      </c>
      <c t="str" s="89" r="AI201">
        <f>ROUND(X200*L$9/12,2)</f>
        <v> -  </v>
      </c>
      <c t="str" s="89" r="AJ201">
        <f>ROUND(Y200*M$9/12,2)</f>
        <v> -  </v>
      </c>
      <c t="str" s="89" r="AK201">
        <f>ROUND(Z200*N$9/12,2)</f>
        <v> -  </v>
      </c>
      <c t="str" s="89" r="AL201">
        <f>SUM(AB201:AK201)</f>
        <v>#NAME?</v>
      </c>
      <c s="93" r="AM201"/>
      <c t="str" s="89" r="AN201">
        <f>IF(Q200&gt;0,IF((Q200+AB201)&lt;E$10,Q200+AB201,E$10),0)</f>
        <v>#NAME?</v>
      </c>
      <c t="str" s="89" r="AO201">
        <f>IF(R200&gt;0,IF((R200+AC201)&lt;F$10,R200+AC201,F$10),0)</f>
        <v>#NAME?</v>
      </c>
      <c t="str" s="89" r="AP201">
        <f>IF(S200&gt;0,IF((S200+AD201)&lt;G$10,S200+AD201,G$10),0)</f>
        <v>#NAME?</v>
      </c>
      <c t="str" s="89" r="AQ201">
        <f>IF(T200&gt;0,IF((T200+AE201)&lt;H$10,T200+AE201,H$10),0)</f>
        <v>#NAME?</v>
      </c>
      <c t="str" s="89" r="AR201">
        <f>IF(U200&gt;0,IF((U200+AF201)&lt;I$10,U200+AF201,I$10),0)</f>
        <v>#NAME?</v>
      </c>
      <c t="str" s="89" r="AS201">
        <f>IF(V200&gt;0,IF((V200+AG201)&lt;J$10,V200+AG201,J$10),0)</f>
        <v> -  </v>
      </c>
      <c t="str" s="89" r="AT201">
        <f>IF(W200&gt;0,IF((W200+AH201)&lt;K$10,W200+AH201,K$10),0)</f>
        <v> -  </v>
      </c>
      <c t="str" s="89" r="AU201">
        <f>IF(X200&gt;0,IF((X200+AI201)&lt;L$10,X200+AI201,L$10),0)</f>
        <v> -  </v>
      </c>
      <c t="str" s="89" r="AV201">
        <f>IF(Y200&gt;0,IF((Y200+AJ201)&lt;M$10,Y200+AJ201,M$10),0)</f>
        <v> -  </v>
      </c>
      <c t="str" s="89" r="AW201">
        <f>IF(Z200&gt;0,IF((Z200+AK201)&lt;N$10,Z200+AK201,N$10),0)</f>
        <v> -  </v>
      </c>
      <c t="str" s="89" r="AX201">
        <f>SUM(AN201:AW201)</f>
        <v>#NAME?</v>
      </c>
      <c s="89" r="AY201"/>
      <c t="str" s="91" r="AZ201">
        <f>IF(NOT(snowball),0,IF(Q200&lt;=0,0,IF(AN201+$C201&gt;Q200+AB201,Q200+AB201-AN201,$C201)))</f>
        <v>#NAME?</v>
      </c>
      <c t="str" s="89" r="BA201">
        <f>IF(NOT(snowball),0,IF(R200&lt;=0,0,IF($C201&lt;=SUM($AZ201:AZ201),0,IF(AO201+$C201-SUM($AZ201:AZ201)&gt;R200+AC201,R200+AC201-AO201,$C201-SUM($AZ201:AZ201)))))</f>
        <v>#NAME?</v>
      </c>
      <c t="str" s="89" r="BB201">
        <f>IF(NOT(snowball),0,IF(S200&lt;=0,0,IF($C201&lt;=SUM($AZ201:BA201),0,IF(AP201+$C201-SUM($AZ201:BA201)&gt;S200+AD201,S200+AD201-AP201,$C201-SUM($AZ201:BA201)))))</f>
        <v>#NAME?</v>
      </c>
      <c t="str" s="89" r="BC201">
        <f>IF(NOT(snowball),0,IF(T200&lt;=0,0,IF($C201&lt;=SUM($AZ201:BB201),0,IF(AQ201+$C201-SUM($AZ201:BB201)&gt;T200+AE201,T200+AE201-AQ201,$C201-SUM($AZ201:BB201)))))</f>
        <v>#NAME?</v>
      </c>
      <c t="str" s="89" r="BD201">
        <f>IF(NOT(snowball),0,IF(U200&lt;=0,0,IF($C201&lt;=SUM($AZ201:BC201),0,IF(AR201+$C201-SUM($AZ201:BC201)&gt;U200+AF201,U200+AF201-AR201,$C201-SUM($AZ201:BC201)))))</f>
        <v>#NAME?</v>
      </c>
      <c t="str" s="89" r="BE201">
        <f>IF(NOT(snowball),0,IF(V200&lt;=0,0,IF($C201&lt;=SUM($AZ201:BD201),0,IF(AS201+$C201-SUM($AZ201:BD201)&gt;V200+AG201,V200+AG201-AS201,$C201-SUM($AZ201:BD201)))))</f>
        <v>#NAME?</v>
      </c>
      <c t="str" s="89" r="BF201">
        <f>IF(NOT(snowball),0,IF(W200&lt;=0,0,IF($C201&lt;=SUM($AZ201:BE201),0,IF(AT201+$C201-SUM($AZ201:BE201)&gt;W200+AH201,W200+AH201-AT201,$C201-SUM($AZ201:BE201)))))</f>
        <v>#NAME?</v>
      </c>
      <c t="str" s="89" r="BG201">
        <f>IF(NOT(snowball),0,IF(X200&lt;=0,0,IF($C201&lt;=SUM($AZ201:BF201),0,IF(AU201+$C201-SUM($AZ201:BF201)&gt;X200+AI201,X200+AI201-AU201,$C201-SUM($AZ201:BF201)))))</f>
        <v>#NAME?</v>
      </c>
      <c t="str" s="89" r="BH201">
        <f>IF(NOT(snowball),0,IF(Y200&lt;=0,0,IF($C201&lt;=SUM($AZ201:BG201),0,IF(AV201+$C201-SUM($AZ201:BG201)&gt;Y200+AJ201,Y200+AJ201-AV201,$C201-SUM($AZ201:BG201)))))</f>
        <v>#NAME?</v>
      </c>
      <c t="str" s="89" r="BI201">
        <f>IF(NOT(snowball),0,IF(Z200&lt;=0,0,IF($C201&lt;=SUM($AZ201:BH201),0,IF(AW201+$C201-SUM($AZ201:BH201)&gt;Z200+AK201,Z200+AK201-AW201,$C201-SUM($AZ201:BH201)))))</f>
        <v>#NAME?</v>
      </c>
    </row>
    <row customHeight="1" r="202" ht="10.5">
      <c t="str" s="85" r="A202">
        <f>IF(SUM(Q201:Z201)&lt;=0,"",A201+1)</f>
        <v>#NAME?</v>
      </c>
      <c t="str" s="86" r="B202">
        <f>IF(A202="",NA(),DATE(YEAR(B201),MONTH(B201)+1,1))</f>
        <v>#NAME?</v>
      </c>
      <c t="str" s="87" r="C202">
        <f>IF(A202="","",IF(snowball,IF(($E$5-AX202)&lt;0,0,$E$5-AX202),"n/a")+D202)</f>
        <v>#NAME?</v>
      </c>
      <c s="88" r="D202"/>
      <c t="str" s="89" r="E202">
        <f>AN202+AZ202</f>
        <v>#NAME?</v>
      </c>
      <c t="str" s="89" r="F202">
        <f>AO202+BA202</f>
        <v>#NAME?</v>
      </c>
      <c t="str" s="89" r="G202">
        <f>AP202+BB202</f>
        <v>#NAME?</v>
      </c>
      <c t="str" s="89" r="H202">
        <f>AQ202+BC202</f>
        <v>#NAME?</v>
      </c>
      <c t="str" s="89" r="I202">
        <f>AR202+BD202</f>
        <v>#NAME?</v>
      </c>
      <c t="str" s="89" r="J202">
        <f>AS202+BE202</f>
        <v>#NAME?</v>
      </c>
      <c t="str" s="89" r="K202">
        <f>AT202+BF202</f>
        <v>#NAME?</v>
      </c>
      <c t="str" s="89" r="L202">
        <f>AU202+BG202</f>
        <v>#NAME?</v>
      </c>
      <c t="str" s="89" r="M202">
        <f>AV202+BH202</f>
        <v>#NAME?</v>
      </c>
      <c t="str" s="89" r="N202">
        <f>AW202+BI202</f>
        <v>#NAME?</v>
      </c>
      <c s="90" r="O202"/>
      <c t="str" s="89" r="P202">
        <f>SUM(Q202:Z202)</f>
        <v>#NAME?</v>
      </c>
      <c t="str" s="89" r="Q202">
        <f>IF(E$8=0,0,ROUND(Q201-(E202-AB202),2))</f>
        <v>#NAME?</v>
      </c>
      <c t="str" s="89" r="R202">
        <f>IF(F$8=0,0,ROUND(R201-(F202-AC202),2))</f>
        <v>#NAME?</v>
      </c>
      <c t="str" s="89" r="S202">
        <f>IF(G$8=0,0,ROUND(S201-(G202-AD202),2))</f>
        <v>#NAME?</v>
      </c>
      <c t="str" s="89" r="T202">
        <f>IF(H$8=0,0,ROUND(T201-(H202-AE202),2))</f>
        <v>#NAME?</v>
      </c>
      <c t="str" s="89" r="U202">
        <f>IF(I$8=0,0,ROUND(U201-(I202-AF202),2))</f>
        <v>#NAME?</v>
      </c>
      <c t="str" s="89" r="V202">
        <f>IF(J$8=0,0,ROUND(V201-(J202-AG202),2))</f>
        <v> -  </v>
      </c>
      <c t="str" s="89" r="W202">
        <f>IF(K$8=0,0,ROUND(W201-(K202-AH202),2))</f>
        <v> -  </v>
      </c>
      <c t="str" s="89" r="X202">
        <f>IF(L$8=0,0,ROUND(X201-(L202-AI202),2))</f>
        <v> -  </v>
      </c>
      <c t="str" s="89" r="Y202">
        <f>IF(M$8=0,0,ROUND(Y201-(M202-AJ202),2))</f>
        <v> -  </v>
      </c>
      <c t="str" s="89" r="Z202">
        <f>IF(N$8=0,0,ROUND(Z201-(N202-AK202),2))</f>
        <v> -  </v>
      </c>
      <c s="92" r="AA202"/>
      <c t="str" s="89" r="AB202">
        <f>ROUND(Q201*E$9/12,2)</f>
        <v>#NAME?</v>
      </c>
      <c t="str" s="89" r="AC202">
        <f>ROUND(R201*F$9/12,2)</f>
        <v>#NAME?</v>
      </c>
      <c t="str" s="89" r="AD202">
        <f>ROUND(S201*G$9/12,2)</f>
        <v>#NAME?</v>
      </c>
      <c t="str" s="89" r="AE202">
        <f>ROUND(T201*H$9/12,2)</f>
        <v>#NAME?</v>
      </c>
      <c t="str" s="89" r="AF202">
        <f>ROUND(U201*I$9/12,2)</f>
        <v>#NAME?</v>
      </c>
      <c t="str" s="89" r="AG202">
        <f>ROUND(V201*J$9/12,2)</f>
        <v> -  </v>
      </c>
      <c t="str" s="89" r="AH202">
        <f>ROUND(W201*K$9/12,2)</f>
        <v> -  </v>
      </c>
      <c t="str" s="89" r="AI202">
        <f>ROUND(X201*L$9/12,2)</f>
        <v> -  </v>
      </c>
      <c t="str" s="89" r="AJ202">
        <f>ROUND(Y201*M$9/12,2)</f>
        <v> -  </v>
      </c>
      <c t="str" s="89" r="AK202">
        <f>ROUND(Z201*N$9/12,2)</f>
        <v> -  </v>
      </c>
      <c t="str" s="89" r="AL202">
        <f>SUM(AB202:AK202)</f>
        <v>#NAME?</v>
      </c>
      <c s="93" r="AM202"/>
      <c t="str" s="89" r="AN202">
        <f>IF(Q201&gt;0,IF((Q201+AB202)&lt;E$10,Q201+AB202,E$10),0)</f>
        <v>#NAME?</v>
      </c>
      <c t="str" s="89" r="AO202">
        <f>IF(R201&gt;0,IF((R201+AC202)&lt;F$10,R201+AC202,F$10),0)</f>
        <v>#NAME?</v>
      </c>
      <c t="str" s="89" r="AP202">
        <f>IF(S201&gt;0,IF((S201+AD202)&lt;G$10,S201+AD202,G$10),0)</f>
        <v>#NAME?</v>
      </c>
      <c t="str" s="89" r="AQ202">
        <f>IF(T201&gt;0,IF((T201+AE202)&lt;H$10,T201+AE202,H$10),0)</f>
        <v>#NAME?</v>
      </c>
      <c t="str" s="89" r="AR202">
        <f>IF(U201&gt;0,IF((U201+AF202)&lt;I$10,U201+AF202,I$10),0)</f>
        <v>#NAME?</v>
      </c>
      <c t="str" s="89" r="AS202">
        <f>IF(V201&gt;0,IF((V201+AG202)&lt;J$10,V201+AG202,J$10),0)</f>
        <v> -  </v>
      </c>
      <c t="str" s="89" r="AT202">
        <f>IF(W201&gt;0,IF((W201+AH202)&lt;K$10,W201+AH202,K$10),0)</f>
        <v> -  </v>
      </c>
      <c t="str" s="89" r="AU202">
        <f>IF(X201&gt;0,IF((X201+AI202)&lt;L$10,X201+AI202,L$10),0)</f>
        <v> -  </v>
      </c>
      <c t="str" s="89" r="AV202">
        <f>IF(Y201&gt;0,IF((Y201+AJ202)&lt;M$10,Y201+AJ202,M$10),0)</f>
        <v> -  </v>
      </c>
      <c t="str" s="89" r="AW202">
        <f>IF(Z201&gt;0,IF((Z201+AK202)&lt;N$10,Z201+AK202,N$10),0)</f>
        <v> -  </v>
      </c>
      <c t="str" s="89" r="AX202">
        <f>SUM(AN202:AW202)</f>
        <v>#NAME?</v>
      </c>
      <c s="89" r="AY202"/>
      <c t="str" s="91" r="AZ202">
        <f>IF(NOT(snowball),0,IF(Q201&lt;=0,0,IF(AN202+$C202&gt;Q201+AB202,Q201+AB202-AN202,$C202)))</f>
        <v>#NAME?</v>
      </c>
      <c t="str" s="89" r="BA202">
        <f>IF(NOT(snowball),0,IF(R201&lt;=0,0,IF($C202&lt;=SUM($AZ202:AZ202),0,IF(AO202+$C202-SUM($AZ202:AZ202)&gt;R201+AC202,R201+AC202-AO202,$C202-SUM($AZ202:AZ202)))))</f>
        <v>#NAME?</v>
      </c>
      <c t="str" s="89" r="BB202">
        <f>IF(NOT(snowball),0,IF(S201&lt;=0,0,IF($C202&lt;=SUM($AZ202:BA202),0,IF(AP202+$C202-SUM($AZ202:BA202)&gt;S201+AD202,S201+AD202-AP202,$C202-SUM($AZ202:BA202)))))</f>
        <v>#NAME?</v>
      </c>
      <c t="str" s="89" r="BC202">
        <f>IF(NOT(snowball),0,IF(T201&lt;=0,0,IF($C202&lt;=SUM($AZ202:BB202),0,IF(AQ202+$C202-SUM($AZ202:BB202)&gt;T201+AE202,T201+AE202-AQ202,$C202-SUM($AZ202:BB202)))))</f>
        <v>#NAME?</v>
      </c>
      <c t="str" s="89" r="BD202">
        <f>IF(NOT(snowball),0,IF(U201&lt;=0,0,IF($C202&lt;=SUM($AZ202:BC202),0,IF(AR202+$C202-SUM($AZ202:BC202)&gt;U201+AF202,U201+AF202-AR202,$C202-SUM($AZ202:BC202)))))</f>
        <v>#NAME?</v>
      </c>
      <c t="str" s="89" r="BE202">
        <f>IF(NOT(snowball),0,IF(V201&lt;=0,0,IF($C202&lt;=SUM($AZ202:BD202),0,IF(AS202+$C202-SUM($AZ202:BD202)&gt;V201+AG202,V201+AG202-AS202,$C202-SUM($AZ202:BD202)))))</f>
        <v>#NAME?</v>
      </c>
      <c t="str" s="89" r="BF202">
        <f>IF(NOT(snowball),0,IF(W201&lt;=0,0,IF($C202&lt;=SUM($AZ202:BE202),0,IF(AT202+$C202-SUM($AZ202:BE202)&gt;W201+AH202,W201+AH202-AT202,$C202-SUM($AZ202:BE202)))))</f>
        <v>#NAME?</v>
      </c>
      <c t="str" s="89" r="BG202">
        <f>IF(NOT(snowball),0,IF(X201&lt;=0,0,IF($C202&lt;=SUM($AZ202:BF202),0,IF(AU202+$C202-SUM($AZ202:BF202)&gt;X201+AI202,X201+AI202-AU202,$C202-SUM($AZ202:BF202)))))</f>
        <v>#NAME?</v>
      </c>
      <c t="str" s="89" r="BH202">
        <f>IF(NOT(snowball),0,IF(Y201&lt;=0,0,IF($C202&lt;=SUM($AZ202:BG202),0,IF(AV202+$C202-SUM($AZ202:BG202)&gt;Y201+AJ202,Y201+AJ202-AV202,$C202-SUM($AZ202:BG202)))))</f>
        <v>#NAME?</v>
      </c>
      <c t="str" s="89" r="BI202">
        <f>IF(NOT(snowball),0,IF(Z201&lt;=0,0,IF($C202&lt;=SUM($AZ202:BH202),0,IF(AW202+$C202-SUM($AZ202:BH202)&gt;Z201+AK202,Z201+AK202-AW202,$C202-SUM($AZ202:BH202)))))</f>
        <v>#NAME?</v>
      </c>
    </row>
    <row customHeight="1" r="203" ht="10.5">
      <c t="str" s="85" r="A203">
        <f>IF(SUM(Q202:Z202)&lt;=0,"",A202+1)</f>
        <v>#NAME?</v>
      </c>
      <c t="str" s="86" r="B203">
        <f>IF(A203="",NA(),DATE(YEAR(B202),MONTH(B202)+1,1))</f>
        <v>#NAME?</v>
      </c>
      <c t="str" s="87" r="C203">
        <f>IF(A203="","",IF(snowball,IF(($E$5-AX203)&lt;0,0,$E$5-AX203),"n/a")+D203)</f>
        <v>#NAME?</v>
      </c>
      <c s="88" r="D203"/>
      <c t="str" s="89" r="E203">
        <f>AN203+AZ203</f>
        <v>#NAME?</v>
      </c>
      <c t="str" s="89" r="F203">
        <f>AO203+BA203</f>
        <v>#NAME?</v>
      </c>
      <c t="str" s="89" r="G203">
        <f>AP203+BB203</f>
        <v>#NAME?</v>
      </c>
      <c t="str" s="89" r="H203">
        <f>AQ203+BC203</f>
        <v>#NAME?</v>
      </c>
      <c t="str" s="89" r="I203">
        <f>AR203+BD203</f>
        <v>#NAME?</v>
      </c>
      <c t="str" s="89" r="J203">
        <f>AS203+BE203</f>
        <v>#NAME?</v>
      </c>
      <c t="str" s="89" r="K203">
        <f>AT203+BF203</f>
        <v>#NAME?</v>
      </c>
      <c t="str" s="89" r="L203">
        <f>AU203+BG203</f>
        <v>#NAME?</v>
      </c>
      <c t="str" s="89" r="M203">
        <f>AV203+BH203</f>
        <v>#NAME?</v>
      </c>
      <c t="str" s="89" r="N203">
        <f>AW203+BI203</f>
        <v>#NAME?</v>
      </c>
      <c s="90" r="O203"/>
      <c t="str" s="89" r="P203">
        <f>SUM(Q203:Z203)</f>
        <v>#NAME?</v>
      </c>
      <c t="str" s="89" r="Q203">
        <f>IF(E$8=0,0,ROUND(Q202-(E203-AB203),2))</f>
        <v>#NAME?</v>
      </c>
      <c t="str" s="89" r="R203">
        <f>IF(F$8=0,0,ROUND(R202-(F203-AC203),2))</f>
        <v>#NAME?</v>
      </c>
      <c t="str" s="89" r="S203">
        <f>IF(G$8=0,0,ROUND(S202-(G203-AD203),2))</f>
        <v>#NAME?</v>
      </c>
      <c t="str" s="89" r="T203">
        <f>IF(H$8=0,0,ROUND(T202-(H203-AE203),2))</f>
        <v>#NAME?</v>
      </c>
      <c t="str" s="89" r="U203">
        <f>IF(I$8=0,0,ROUND(U202-(I203-AF203),2))</f>
        <v>#NAME?</v>
      </c>
      <c t="str" s="89" r="V203">
        <f>IF(J$8=0,0,ROUND(V202-(J203-AG203),2))</f>
        <v> -  </v>
      </c>
      <c t="str" s="89" r="W203">
        <f>IF(K$8=0,0,ROUND(W202-(K203-AH203),2))</f>
        <v> -  </v>
      </c>
      <c t="str" s="89" r="X203">
        <f>IF(L$8=0,0,ROUND(X202-(L203-AI203),2))</f>
        <v> -  </v>
      </c>
      <c t="str" s="89" r="Y203">
        <f>IF(M$8=0,0,ROUND(Y202-(M203-AJ203),2))</f>
        <v> -  </v>
      </c>
      <c t="str" s="89" r="Z203">
        <f>IF(N$8=0,0,ROUND(Z202-(N203-AK203),2))</f>
        <v> -  </v>
      </c>
      <c s="92" r="AA203"/>
      <c t="str" s="89" r="AB203">
        <f>ROUND(Q202*E$9/12,2)</f>
        <v>#NAME?</v>
      </c>
      <c t="str" s="89" r="AC203">
        <f>ROUND(R202*F$9/12,2)</f>
        <v>#NAME?</v>
      </c>
      <c t="str" s="89" r="AD203">
        <f>ROUND(S202*G$9/12,2)</f>
        <v>#NAME?</v>
      </c>
      <c t="str" s="89" r="AE203">
        <f>ROUND(T202*H$9/12,2)</f>
        <v>#NAME?</v>
      </c>
      <c t="str" s="89" r="AF203">
        <f>ROUND(U202*I$9/12,2)</f>
        <v>#NAME?</v>
      </c>
      <c t="str" s="89" r="AG203">
        <f>ROUND(V202*J$9/12,2)</f>
        <v> -  </v>
      </c>
      <c t="str" s="89" r="AH203">
        <f>ROUND(W202*K$9/12,2)</f>
        <v> -  </v>
      </c>
      <c t="str" s="89" r="AI203">
        <f>ROUND(X202*L$9/12,2)</f>
        <v> -  </v>
      </c>
      <c t="str" s="89" r="AJ203">
        <f>ROUND(Y202*M$9/12,2)</f>
        <v> -  </v>
      </c>
      <c t="str" s="89" r="AK203">
        <f>ROUND(Z202*N$9/12,2)</f>
        <v> -  </v>
      </c>
      <c t="str" s="89" r="AL203">
        <f>SUM(AB203:AK203)</f>
        <v>#NAME?</v>
      </c>
      <c s="93" r="AM203"/>
      <c t="str" s="89" r="AN203">
        <f>IF(Q202&gt;0,IF((Q202+AB203)&lt;E$10,Q202+AB203,E$10),0)</f>
        <v>#NAME?</v>
      </c>
      <c t="str" s="89" r="AO203">
        <f>IF(R202&gt;0,IF((R202+AC203)&lt;F$10,R202+AC203,F$10),0)</f>
        <v>#NAME?</v>
      </c>
      <c t="str" s="89" r="AP203">
        <f>IF(S202&gt;0,IF((S202+AD203)&lt;G$10,S202+AD203,G$10),0)</f>
        <v>#NAME?</v>
      </c>
      <c t="str" s="89" r="AQ203">
        <f>IF(T202&gt;0,IF((T202+AE203)&lt;H$10,T202+AE203,H$10),0)</f>
        <v>#NAME?</v>
      </c>
      <c t="str" s="89" r="AR203">
        <f>IF(U202&gt;0,IF((U202+AF203)&lt;I$10,U202+AF203,I$10),0)</f>
        <v>#NAME?</v>
      </c>
      <c t="str" s="89" r="AS203">
        <f>IF(V202&gt;0,IF((V202+AG203)&lt;J$10,V202+AG203,J$10),0)</f>
        <v> -  </v>
      </c>
      <c t="str" s="89" r="AT203">
        <f>IF(W202&gt;0,IF((W202+AH203)&lt;K$10,W202+AH203,K$10),0)</f>
        <v> -  </v>
      </c>
      <c t="str" s="89" r="AU203">
        <f>IF(X202&gt;0,IF((X202+AI203)&lt;L$10,X202+AI203,L$10),0)</f>
        <v> -  </v>
      </c>
      <c t="str" s="89" r="AV203">
        <f>IF(Y202&gt;0,IF((Y202+AJ203)&lt;M$10,Y202+AJ203,M$10),0)</f>
        <v> -  </v>
      </c>
      <c t="str" s="89" r="AW203">
        <f>IF(Z202&gt;0,IF((Z202+AK203)&lt;N$10,Z202+AK203,N$10),0)</f>
        <v> -  </v>
      </c>
      <c t="str" s="89" r="AX203">
        <f>SUM(AN203:AW203)</f>
        <v>#NAME?</v>
      </c>
      <c s="89" r="AY203"/>
      <c t="str" s="91" r="AZ203">
        <f>IF(NOT(snowball),0,IF(Q202&lt;=0,0,IF(AN203+$C203&gt;Q202+AB203,Q202+AB203-AN203,$C203)))</f>
        <v>#NAME?</v>
      </c>
      <c t="str" s="89" r="BA203">
        <f>IF(NOT(snowball),0,IF(R202&lt;=0,0,IF($C203&lt;=SUM($AZ203:AZ203),0,IF(AO203+$C203-SUM($AZ203:AZ203)&gt;R202+AC203,R202+AC203-AO203,$C203-SUM($AZ203:AZ203)))))</f>
        <v>#NAME?</v>
      </c>
      <c t="str" s="89" r="BB203">
        <f>IF(NOT(snowball),0,IF(S202&lt;=0,0,IF($C203&lt;=SUM($AZ203:BA203),0,IF(AP203+$C203-SUM($AZ203:BA203)&gt;S202+AD203,S202+AD203-AP203,$C203-SUM($AZ203:BA203)))))</f>
        <v>#NAME?</v>
      </c>
      <c t="str" s="89" r="BC203">
        <f>IF(NOT(snowball),0,IF(T202&lt;=0,0,IF($C203&lt;=SUM($AZ203:BB203),0,IF(AQ203+$C203-SUM($AZ203:BB203)&gt;T202+AE203,T202+AE203-AQ203,$C203-SUM($AZ203:BB203)))))</f>
        <v>#NAME?</v>
      </c>
      <c t="str" s="89" r="BD203">
        <f>IF(NOT(snowball),0,IF(U202&lt;=0,0,IF($C203&lt;=SUM($AZ203:BC203),0,IF(AR203+$C203-SUM($AZ203:BC203)&gt;U202+AF203,U202+AF203-AR203,$C203-SUM($AZ203:BC203)))))</f>
        <v>#NAME?</v>
      </c>
      <c t="str" s="89" r="BE203">
        <f>IF(NOT(snowball),0,IF(V202&lt;=0,0,IF($C203&lt;=SUM($AZ203:BD203),0,IF(AS203+$C203-SUM($AZ203:BD203)&gt;V202+AG203,V202+AG203-AS203,$C203-SUM($AZ203:BD203)))))</f>
        <v>#NAME?</v>
      </c>
      <c t="str" s="89" r="BF203">
        <f>IF(NOT(snowball),0,IF(W202&lt;=0,0,IF($C203&lt;=SUM($AZ203:BE203),0,IF(AT203+$C203-SUM($AZ203:BE203)&gt;W202+AH203,W202+AH203-AT203,$C203-SUM($AZ203:BE203)))))</f>
        <v>#NAME?</v>
      </c>
      <c t="str" s="89" r="BG203">
        <f>IF(NOT(snowball),0,IF(X202&lt;=0,0,IF($C203&lt;=SUM($AZ203:BF203),0,IF(AU203+$C203-SUM($AZ203:BF203)&gt;X202+AI203,X202+AI203-AU203,$C203-SUM($AZ203:BF203)))))</f>
        <v>#NAME?</v>
      </c>
      <c t="str" s="89" r="BH203">
        <f>IF(NOT(snowball),0,IF(Y202&lt;=0,0,IF($C203&lt;=SUM($AZ203:BG203),0,IF(AV203+$C203-SUM($AZ203:BG203)&gt;Y202+AJ203,Y202+AJ203-AV203,$C203-SUM($AZ203:BG203)))))</f>
        <v>#NAME?</v>
      </c>
      <c t="str" s="89" r="BI203">
        <f>IF(NOT(snowball),0,IF(Z202&lt;=0,0,IF($C203&lt;=SUM($AZ203:BH203),0,IF(AW203+$C203-SUM($AZ203:BH203)&gt;Z202+AK203,Z202+AK203-AW203,$C203-SUM($AZ203:BH203)))))</f>
        <v>#NAME?</v>
      </c>
    </row>
    <row customHeight="1" r="204" ht="10.5">
      <c t="str" s="85" r="A204">
        <f>IF(SUM(Q203:Z203)&lt;=0,"",A203+1)</f>
        <v>#NAME?</v>
      </c>
      <c t="str" s="86" r="B204">
        <f>IF(A204="",NA(),DATE(YEAR(B203),MONTH(B203)+1,1))</f>
        <v>#NAME?</v>
      </c>
      <c t="str" s="87" r="C204">
        <f>IF(A204="","",IF(snowball,IF(($E$5-AX204)&lt;0,0,$E$5-AX204),"n/a")+D204)</f>
        <v>#NAME?</v>
      </c>
      <c s="88" r="D204"/>
      <c t="str" s="89" r="E204">
        <f>AN204+AZ204</f>
        <v>#NAME?</v>
      </c>
      <c t="str" s="89" r="F204">
        <f>AO204+BA204</f>
        <v>#NAME?</v>
      </c>
      <c t="str" s="89" r="G204">
        <f>AP204+BB204</f>
        <v>#NAME?</v>
      </c>
      <c t="str" s="89" r="H204">
        <f>AQ204+BC204</f>
        <v>#NAME?</v>
      </c>
      <c t="str" s="89" r="I204">
        <f>AR204+BD204</f>
        <v>#NAME?</v>
      </c>
      <c t="str" s="89" r="J204">
        <f>AS204+BE204</f>
        <v>#NAME?</v>
      </c>
      <c t="str" s="89" r="K204">
        <f>AT204+BF204</f>
        <v>#NAME?</v>
      </c>
      <c t="str" s="89" r="L204">
        <f>AU204+BG204</f>
        <v>#NAME?</v>
      </c>
      <c t="str" s="89" r="M204">
        <f>AV204+BH204</f>
        <v>#NAME?</v>
      </c>
      <c t="str" s="89" r="N204">
        <f>AW204+BI204</f>
        <v>#NAME?</v>
      </c>
      <c s="90" r="O204"/>
      <c t="str" s="89" r="P204">
        <f>SUM(Q204:Z204)</f>
        <v>#NAME?</v>
      </c>
      <c t="str" s="89" r="Q204">
        <f>IF(E$8=0,0,ROUND(Q203-(E204-AB204),2))</f>
        <v>#NAME?</v>
      </c>
      <c t="str" s="89" r="R204">
        <f>IF(F$8=0,0,ROUND(R203-(F204-AC204),2))</f>
        <v>#NAME?</v>
      </c>
      <c t="str" s="89" r="S204">
        <f>IF(G$8=0,0,ROUND(S203-(G204-AD204),2))</f>
        <v>#NAME?</v>
      </c>
      <c t="str" s="89" r="T204">
        <f>IF(H$8=0,0,ROUND(T203-(H204-AE204),2))</f>
        <v>#NAME?</v>
      </c>
      <c t="str" s="89" r="U204">
        <f>IF(I$8=0,0,ROUND(U203-(I204-AF204),2))</f>
        <v>#NAME?</v>
      </c>
      <c t="str" s="89" r="V204">
        <f>IF(J$8=0,0,ROUND(V203-(J204-AG204),2))</f>
        <v> -  </v>
      </c>
      <c t="str" s="89" r="W204">
        <f>IF(K$8=0,0,ROUND(W203-(K204-AH204),2))</f>
        <v> -  </v>
      </c>
      <c t="str" s="89" r="X204">
        <f>IF(L$8=0,0,ROUND(X203-(L204-AI204),2))</f>
        <v> -  </v>
      </c>
      <c t="str" s="89" r="Y204">
        <f>IF(M$8=0,0,ROUND(Y203-(M204-AJ204),2))</f>
        <v> -  </v>
      </c>
      <c t="str" s="89" r="Z204">
        <f>IF(N$8=0,0,ROUND(Z203-(N204-AK204),2))</f>
        <v> -  </v>
      </c>
      <c s="92" r="AA204"/>
      <c t="str" s="89" r="AB204">
        <f>ROUND(Q203*E$9/12,2)</f>
        <v>#NAME?</v>
      </c>
      <c t="str" s="89" r="AC204">
        <f>ROUND(R203*F$9/12,2)</f>
        <v>#NAME?</v>
      </c>
      <c t="str" s="89" r="AD204">
        <f>ROUND(S203*G$9/12,2)</f>
        <v>#NAME?</v>
      </c>
      <c t="str" s="89" r="AE204">
        <f>ROUND(T203*H$9/12,2)</f>
        <v>#NAME?</v>
      </c>
      <c t="str" s="89" r="AF204">
        <f>ROUND(U203*I$9/12,2)</f>
        <v>#NAME?</v>
      </c>
      <c t="str" s="89" r="AG204">
        <f>ROUND(V203*J$9/12,2)</f>
        <v> -  </v>
      </c>
      <c t="str" s="89" r="AH204">
        <f>ROUND(W203*K$9/12,2)</f>
        <v> -  </v>
      </c>
      <c t="str" s="89" r="AI204">
        <f>ROUND(X203*L$9/12,2)</f>
        <v> -  </v>
      </c>
      <c t="str" s="89" r="AJ204">
        <f>ROUND(Y203*M$9/12,2)</f>
        <v> -  </v>
      </c>
      <c t="str" s="89" r="AK204">
        <f>ROUND(Z203*N$9/12,2)</f>
        <v> -  </v>
      </c>
      <c t="str" s="89" r="AL204">
        <f>SUM(AB204:AK204)</f>
        <v>#NAME?</v>
      </c>
      <c s="93" r="AM204"/>
      <c t="str" s="89" r="AN204">
        <f>IF(Q203&gt;0,IF((Q203+AB204)&lt;E$10,Q203+AB204,E$10),0)</f>
        <v>#NAME?</v>
      </c>
      <c t="str" s="89" r="AO204">
        <f>IF(R203&gt;0,IF((R203+AC204)&lt;F$10,R203+AC204,F$10),0)</f>
        <v>#NAME?</v>
      </c>
      <c t="str" s="89" r="AP204">
        <f>IF(S203&gt;0,IF((S203+AD204)&lt;G$10,S203+AD204,G$10),0)</f>
        <v>#NAME?</v>
      </c>
      <c t="str" s="89" r="AQ204">
        <f>IF(T203&gt;0,IF((T203+AE204)&lt;H$10,T203+AE204,H$10),0)</f>
        <v>#NAME?</v>
      </c>
      <c t="str" s="89" r="AR204">
        <f>IF(U203&gt;0,IF((U203+AF204)&lt;I$10,U203+AF204,I$10),0)</f>
        <v>#NAME?</v>
      </c>
      <c t="str" s="89" r="AS204">
        <f>IF(V203&gt;0,IF((V203+AG204)&lt;J$10,V203+AG204,J$10),0)</f>
        <v> -  </v>
      </c>
      <c t="str" s="89" r="AT204">
        <f>IF(W203&gt;0,IF((W203+AH204)&lt;K$10,W203+AH204,K$10),0)</f>
        <v> -  </v>
      </c>
      <c t="str" s="89" r="AU204">
        <f>IF(X203&gt;0,IF((X203+AI204)&lt;L$10,X203+AI204,L$10),0)</f>
        <v> -  </v>
      </c>
      <c t="str" s="89" r="AV204">
        <f>IF(Y203&gt;0,IF((Y203+AJ204)&lt;M$10,Y203+AJ204,M$10),0)</f>
        <v> -  </v>
      </c>
      <c t="str" s="89" r="AW204">
        <f>IF(Z203&gt;0,IF((Z203+AK204)&lt;N$10,Z203+AK204,N$10),0)</f>
        <v> -  </v>
      </c>
      <c t="str" s="89" r="AX204">
        <f>SUM(AN204:AW204)</f>
        <v>#NAME?</v>
      </c>
      <c s="89" r="AY204"/>
      <c t="str" s="91" r="AZ204">
        <f>IF(NOT(snowball),0,IF(Q203&lt;=0,0,IF(AN204+$C204&gt;Q203+AB204,Q203+AB204-AN204,$C204)))</f>
        <v>#NAME?</v>
      </c>
      <c t="str" s="89" r="BA204">
        <f>IF(NOT(snowball),0,IF(R203&lt;=0,0,IF($C204&lt;=SUM($AZ204:AZ204),0,IF(AO204+$C204-SUM($AZ204:AZ204)&gt;R203+AC204,R203+AC204-AO204,$C204-SUM($AZ204:AZ204)))))</f>
        <v>#NAME?</v>
      </c>
      <c t="str" s="89" r="BB204">
        <f>IF(NOT(snowball),0,IF(S203&lt;=0,0,IF($C204&lt;=SUM($AZ204:BA204),0,IF(AP204+$C204-SUM($AZ204:BA204)&gt;S203+AD204,S203+AD204-AP204,$C204-SUM($AZ204:BA204)))))</f>
        <v>#NAME?</v>
      </c>
      <c t="str" s="89" r="BC204">
        <f>IF(NOT(snowball),0,IF(T203&lt;=0,0,IF($C204&lt;=SUM($AZ204:BB204),0,IF(AQ204+$C204-SUM($AZ204:BB204)&gt;T203+AE204,T203+AE204-AQ204,$C204-SUM($AZ204:BB204)))))</f>
        <v>#NAME?</v>
      </c>
      <c t="str" s="89" r="BD204">
        <f>IF(NOT(snowball),0,IF(U203&lt;=0,0,IF($C204&lt;=SUM($AZ204:BC204),0,IF(AR204+$C204-SUM($AZ204:BC204)&gt;U203+AF204,U203+AF204-AR204,$C204-SUM($AZ204:BC204)))))</f>
        <v>#NAME?</v>
      </c>
      <c t="str" s="89" r="BE204">
        <f>IF(NOT(snowball),0,IF(V203&lt;=0,0,IF($C204&lt;=SUM($AZ204:BD204),0,IF(AS204+$C204-SUM($AZ204:BD204)&gt;V203+AG204,V203+AG204-AS204,$C204-SUM($AZ204:BD204)))))</f>
        <v>#NAME?</v>
      </c>
      <c t="str" s="89" r="BF204">
        <f>IF(NOT(snowball),0,IF(W203&lt;=0,0,IF($C204&lt;=SUM($AZ204:BE204),0,IF(AT204+$C204-SUM($AZ204:BE204)&gt;W203+AH204,W203+AH204-AT204,$C204-SUM($AZ204:BE204)))))</f>
        <v>#NAME?</v>
      </c>
      <c t="str" s="89" r="BG204">
        <f>IF(NOT(snowball),0,IF(X203&lt;=0,0,IF($C204&lt;=SUM($AZ204:BF204),0,IF(AU204+$C204-SUM($AZ204:BF204)&gt;X203+AI204,X203+AI204-AU204,$C204-SUM($AZ204:BF204)))))</f>
        <v>#NAME?</v>
      </c>
      <c t="str" s="89" r="BH204">
        <f>IF(NOT(snowball),0,IF(Y203&lt;=0,0,IF($C204&lt;=SUM($AZ204:BG204),0,IF(AV204+$C204-SUM($AZ204:BG204)&gt;Y203+AJ204,Y203+AJ204-AV204,$C204-SUM($AZ204:BG204)))))</f>
        <v>#NAME?</v>
      </c>
      <c t="str" s="89" r="BI204">
        <f>IF(NOT(snowball),0,IF(Z203&lt;=0,0,IF($C204&lt;=SUM($AZ204:BH204),0,IF(AW204+$C204-SUM($AZ204:BH204)&gt;Z203+AK204,Z203+AK204-AW204,$C204-SUM($AZ204:BH204)))))</f>
        <v>#NAME?</v>
      </c>
    </row>
    <row customHeight="1" r="205" ht="10.5">
      <c t="str" s="85" r="A205">
        <f>IF(SUM(Q204:Z204)&lt;=0,"",A204+1)</f>
        <v>#NAME?</v>
      </c>
      <c t="str" s="86" r="B205">
        <f>IF(A205="",NA(),DATE(YEAR(B204),MONTH(B204)+1,1))</f>
        <v>#NAME?</v>
      </c>
      <c t="str" s="87" r="C205">
        <f>IF(A205="","",IF(snowball,IF(($E$5-AX205)&lt;0,0,$E$5-AX205),"n/a")+D205)</f>
        <v>#NAME?</v>
      </c>
      <c s="88" r="D205"/>
      <c t="str" s="89" r="E205">
        <f>AN205+AZ205</f>
        <v>#NAME?</v>
      </c>
      <c t="str" s="89" r="F205">
        <f>AO205+BA205</f>
        <v>#NAME?</v>
      </c>
      <c t="str" s="89" r="G205">
        <f>AP205+BB205</f>
        <v>#NAME?</v>
      </c>
      <c t="str" s="89" r="H205">
        <f>AQ205+BC205</f>
        <v>#NAME?</v>
      </c>
      <c t="str" s="89" r="I205">
        <f>AR205+BD205</f>
        <v>#NAME?</v>
      </c>
      <c t="str" s="89" r="J205">
        <f>AS205+BE205</f>
        <v>#NAME?</v>
      </c>
      <c t="str" s="89" r="K205">
        <f>AT205+BF205</f>
        <v>#NAME?</v>
      </c>
      <c t="str" s="89" r="L205">
        <f>AU205+BG205</f>
        <v>#NAME?</v>
      </c>
      <c t="str" s="89" r="M205">
        <f>AV205+BH205</f>
        <v>#NAME?</v>
      </c>
      <c t="str" s="89" r="N205">
        <f>AW205+BI205</f>
        <v>#NAME?</v>
      </c>
      <c s="90" r="O205"/>
      <c t="str" s="89" r="P205">
        <f>SUM(Q205:Z205)</f>
        <v>#NAME?</v>
      </c>
      <c t="str" s="89" r="Q205">
        <f>IF(E$8=0,0,ROUND(Q204-(E205-AB205),2))</f>
        <v>#NAME?</v>
      </c>
      <c t="str" s="89" r="R205">
        <f>IF(F$8=0,0,ROUND(R204-(F205-AC205),2))</f>
        <v>#NAME?</v>
      </c>
      <c t="str" s="89" r="S205">
        <f>IF(G$8=0,0,ROUND(S204-(G205-AD205),2))</f>
        <v>#NAME?</v>
      </c>
      <c t="str" s="89" r="T205">
        <f>IF(H$8=0,0,ROUND(T204-(H205-AE205),2))</f>
        <v>#NAME?</v>
      </c>
      <c t="str" s="89" r="U205">
        <f>IF(I$8=0,0,ROUND(U204-(I205-AF205),2))</f>
        <v>#NAME?</v>
      </c>
      <c t="str" s="89" r="V205">
        <f>IF(J$8=0,0,ROUND(V204-(J205-AG205),2))</f>
        <v> -  </v>
      </c>
      <c t="str" s="89" r="W205">
        <f>IF(K$8=0,0,ROUND(W204-(K205-AH205),2))</f>
        <v> -  </v>
      </c>
      <c t="str" s="89" r="X205">
        <f>IF(L$8=0,0,ROUND(X204-(L205-AI205),2))</f>
        <v> -  </v>
      </c>
      <c t="str" s="89" r="Y205">
        <f>IF(M$8=0,0,ROUND(Y204-(M205-AJ205),2))</f>
        <v> -  </v>
      </c>
      <c t="str" s="89" r="Z205">
        <f>IF(N$8=0,0,ROUND(Z204-(N205-AK205),2))</f>
        <v> -  </v>
      </c>
      <c s="92" r="AA205"/>
      <c t="str" s="89" r="AB205">
        <f>ROUND(Q204*E$9/12,2)</f>
        <v>#NAME?</v>
      </c>
      <c t="str" s="89" r="AC205">
        <f>ROUND(R204*F$9/12,2)</f>
        <v>#NAME?</v>
      </c>
      <c t="str" s="89" r="AD205">
        <f>ROUND(S204*G$9/12,2)</f>
        <v>#NAME?</v>
      </c>
      <c t="str" s="89" r="AE205">
        <f>ROUND(T204*H$9/12,2)</f>
        <v>#NAME?</v>
      </c>
      <c t="str" s="89" r="AF205">
        <f>ROUND(U204*I$9/12,2)</f>
        <v>#NAME?</v>
      </c>
      <c t="str" s="89" r="AG205">
        <f>ROUND(V204*J$9/12,2)</f>
        <v> -  </v>
      </c>
      <c t="str" s="89" r="AH205">
        <f>ROUND(W204*K$9/12,2)</f>
        <v> -  </v>
      </c>
      <c t="str" s="89" r="AI205">
        <f>ROUND(X204*L$9/12,2)</f>
        <v> -  </v>
      </c>
      <c t="str" s="89" r="AJ205">
        <f>ROUND(Y204*M$9/12,2)</f>
        <v> -  </v>
      </c>
      <c t="str" s="89" r="AK205">
        <f>ROUND(Z204*N$9/12,2)</f>
        <v> -  </v>
      </c>
      <c t="str" s="89" r="AL205">
        <f>SUM(AB205:AK205)</f>
        <v>#NAME?</v>
      </c>
      <c s="93" r="AM205"/>
      <c t="str" s="89" r="AN205">
        <f>IF(Q204&gt;0,IF((Q204+AB205)&lt;E$10,Q204+AB205,E$10),0)</f>
        <v>#NAME?</v>
      </c>
      <c t="str" s="89" r="AO205">
        <f>IF(R204&gt;0,IF((R204+AC205)&lt;F$10,R204+AC205,F$10),0)</f>
        <v>#NAME?</v>
      </c>
      <c t="str" s="89" r="AP205">
        <f>IF(S204&gt;0,IF((S204+AD205)&lt;G$10,S204+AD205,G$10),0)</f>
        <v>#NAME?</v>
      </c>
      <c t="str" s="89" r="AQ205">
        <f>IF(T204&gt;0,IF((T204+AE205)&lt;H$10,T204+AE205,H$10),0)</f>
        <v>#NAME?</v>
      </c>
      <c t="str" s="89" r="AR205">
        <f>IF(U204&gt;0,IF((U204+AF205)&lt;I$10,U204+AF205,I$10),0)</f>
        <v>#NAME?</v>
      </c>
      <c t="str" s="89" r="AS205">
        <f>IF(V204&gt;0,IF((V204+AG205)&lt;J$10,V204+AG205,J$10),0)</f>
        <v> -  </v>
      </c>
      <c t="str" s="89" r="AT205">
        <f>IF(W204&gt;0,IF((W204+AH205)&lt;K$10,W204+AH205,K$10),0)</f>
        <v> -  </v>
      </c>
      <c t="str" s="89" r="AU205">
        <f>IF(X204&gt;0,IF((X204+AI205)&lt;L$10,X204+AI205,L$10),0)</f>
        <v> -  </v>
      </c>
      <c t="str" s="89" r="AV205">
        <f>IF(Y204&gt;0,IF((Y204+AJ205)&lt;M$10,Y204+AJ205,M$10),0)</f>
        <v> -  </v>
      </c>
      <c t="str" s="89" r="AW205">
        <f>IF(Z204&gt;0,IF((Z204+AK205)&lt;N$10,Z204+AK205,N$10),0)</f>
        <v> -  </v>
      </c>
      <c t="str" s="89" r="AX205">
        <f>SUM(AN205:AW205)</f>
        <v>#NAME?</v>
      </c>
      <c s="89" r="AY205"/>
      <c t="str" s="91" r="AZ205">
        <f>IF(NOT(snowball),0,IF(Q204&lt;=0,0,IF(AN205+$C205&gt;Q204+AB205,Q204+AB205-AN205,$C205)))</f>
        <v>#NAME?</v>
      </c>
      <c t="str" s="89" r="BA205">
        <f>IF(NOT(snowball),0,IF(R204&lt;=0,0,IF($C205&lt;=SUM($AZ205:AZ205),0,IF(AO205+$C205-SUM($AZ205:AZ205)&gt;R204+AC205,R204+AC205-AO205,$C205-SUM($AZ205:AZ205)))))</f>
        <v>#NAME?</v>
      </c>
      <c t="str" s="89" r="BB205">
        <f>IF(NOT(snowball),0,IF(S204&lt;=0,0,IF($C205&lt;=SUM($AZ205:BA205),0,IF(AP205+$C205-SUM($AZ205:BA205)&gt;S204+AD205,S204+AD205-AP205,$C205-SUM($AZ205:BA205)))))</f>
        <v>#NAME?</v>
      </c>
      <c t="str" s="89" r="BC205">
        <f>IF(NOT(snowball),0,IF(T204&lt;=0,0,IF($C205&lt;=SUM($AZ205:BB205),0,IF(AQ205+$C205-SUM($AZ205:BB205)&gt;T204+AE205,T204+AE205-AQ205,$C205-SUM($AZ205:BB205)))))</f>
        <v>#NAME?</v>
      </c>
      <c t="str" s="89" r="BD205">
        <f>IF(NOT(snowball),0,IF(U204&lt;=0,0,IF($C205&lt;=SUM($AZ205:BC205),0,IF(AR205+$C205-SUM($AZ205:BC205)&gt;U204+AF205,U204+AF205-AR205,$C205-SUM($AZ205:BC205)))))</f>
        <v>#NAME?</v>
      </c>
      <c t="str" s="89" r="BE205">
        <f>IF(NOT(snowball),0,IF(V204&lt;=0,0,IF($C205&lt;=SUM($AZ205:BD205),0,IF(AS205+$C205-SUM($AZ205:BD205)&gt;V204+AG205,V204+AG205-AS205,$C205-SUM($AZ205:BD205)))))</f>
        <v>#NAME?</v>
      </c>
      <c t="str" s="89" r="BF205">
        <f>IF(NOT(snowball),0,IF(W204&lt;=0,0,IF($C205&lt;=SUM($AZ205:BE205),0,IF(AT205+$C205-SUM($AZ205:BE205)&gt;W204+AH205,W204+AH205-AT205,$C205-SUM($AZ205:BE205)))))</f>
        <v>#NAME?</v>
      </c>
      <c t="str" s="89" r="BG205">
        <f>IF(NOT(snowball),0,IF(X204&lt;=0,0,IF($C205&lt;=SUM($AZ205:BF205),0,IF(AU205+$C205-SUM($AZ205:BF205)&gt;X204+AI205,X204+AI205-AU205,$C205-SUM($AZ205:BF205)))))</f>
        <v>#NAME?</v>
      </c>
      <c t="str" s="89" r="BH205">
        <f>IF(NOT(snowball),0,IF(Y204&lt;=0,0,IF($C205&lt;=SUM($AZ205:BG205),0,IF(AV205+$C205-SUM($AZ205:BG205)&gt;Y204+AJ205,Y204+AJ205-AV205,$C205-SUM($AZ205:BG205)))))</f>
        <v>#NAME?</v>
      </c>
      <c t="str" s="89" r="BI205">
        <f>IF(NOT(snowball),0,IF(Z204&lt;=0,0,IF($C205&lt;=SUM($AZ205:BH205),0,IF(AW205+$C205-SUM($AZ205:BH205)&gt;Z204+AK205,Z204+AK205-AW205,$C205-SUM($AZ205:BH205)))))</f>
        <v>#NAME?</v>
      </c>
    </row>
    <row customHeight="1" r="206" ht="10.5">
      <c t="str" s="85" r="A206">
        <f>IF(SUM(Q205:Z205)&lt;=0,"",A205+1)</f>
        <v>#NAME?</v>
      </c>
      <c t="str" s="86" r="B206">
        <f>IF(A206="",NA(),DATE(YEAR(B205),MONTH(B205)+1,1))</f>
        <v>#NAME?</v>
      </c>
      <c t="str" s="87" r="C206">
        <f>IF(A206="","",IF(snowball,IF(($E$5-AX206)&lt;0,0,$E$5-AX206),"n/a")+D206)</f>
        <v>#NAME?</v>
      </c>
      <c s="88" r="D206"/>
      <c t="str" s="89" r="E206">
        <f>AN206+AZ206</f>
        <v>#NAME?</v>
      </c>
      <c t="str" s="89" r="F206">
        <f>AO206+BA206</f>
        <v>#NAME?</v>
      </c>
      <c t="str" s="89" r="G206">
        <f>AP206+BB206</f>
        <v>#NAME?</v>
      </c>
      <c t="str" s="89" r="H206">
        <f>AQ206+BC206</f>
        <v>#NAME?</v>
      </c>
      <c t="str" s="89" r="I206">
        <f>AR206+BD206</f>
        <v>#NAME?</v>
      </c>
      <c t="str" s="89" r="J206">
        <f>AS206+BE206</f>
        <v>#NAME?</v>
      </c>
      <c t="str" s="89" r="K206">
        <f>AT206+BF206</f>
        <v>#NAME?</v>
      </c>
      <c t="str" s="89" r="L206">
        <f>AU206+BG206</f>
        <v>#NAME?</v>
      </c>
      <c t="str" s="89" r="M206">
        <f>AV206+BH206</f>
        <v>#NAME?</v>
      </c>
      <c t="str" s="89" r="N206">
        <f>AW206+BI206</f>
        <v>#NAME?</v>
      </c>
      <c s="90" r="O206"/>
      <c t="str" s="89" r="P206">
        <f>SUM(Q206:Z206)</f>
        <v>#NAME?</v>
      </c>
      <c t="str" s="89" r="Q206">
        <f>IF(E$8=0,0,ROUND(Q205-(E206-AB206),2))</f>
        <v>#NAME?</v>
      </c>
      <c t="str" s="89" r="R206">
        <f>IF(F$8=0,0,ROUND(R205-(F206-AC206),2))</f>
        <v>#NAME?</v>
      </c>
      <c t="str" s="89" r="S206">
        <f>IF(G$8=0,0,ROUND(S205-(G206-AD206),2))</f>
        <v>#NAME?</v>
      </c>
      <c t="str" s="89" r="T206">
        <f>IF(H$8=0,0,ROUND(T205-(H206-AE206),2))</f>
        <v>#NAME?</v>
      </c>
      <c t="str" s="89" r="U206">
        <f>IF(I$8=0,0,ROUND(U205-(I206-AF206),2))</f>
        <v>#NAME?</v>
      </c>
      <c t="str" s="89" r="V206">
        <f>IF(J$8=0,0,ROUND(V205-(J206-AG206),2))</f>
        <v> -  </v>
      </c>
      <c t="str" s="89" r="W206">
        <f>IF(K$8=0,0,ROUND(W205-(K206-AH206),2))</f>
        <v> -  </v>
      </c>
      <c t="str" s="89" r="X206">
        <f>IF(L$8=0,0,ROUND(X205-(L206-AI206),2))</f>
        <v> -  </v>
      </c>
      <c t="str" s="89" r="Y206">
        <f>IF(M$8=0,0,ROUND(Y205-(M206-AJ206),2))</f>
        <v> -  </v>
      </c>
      <c t="str" s="89" r="Z206">
        <f>IF(N$8=0,0,ROUND(Z205-(N206-AK206),2))</f>
        <v> -  </v>
      </c>
      <c s="92" r="AA206"/>
      <c t="str" s="89" r="AB206">
        <f>ROUND(Q205*E$9/12,2)</f>
        <v>#NAME?</v>
      </c>
      <c t="str" s="89" r="AC206">
        <f>ROUND(R205*F$9/12,2)</f>
        <v>#NAME?</v>
      </c>
      <c t="str" s="89" r="AD206">
        <f>ROUND(S205*G$9/12,2)</f>
        <v>#NAME?</v>
      </c>
      <c t="str" s="89" r="AE206">
        <f>ROUND(T205*H$9/12,2)</f>
        <v>#NAME?</v>
      </c>
      <c t="str" s="89" r="AF206">
        <f>ROUND(U205*I$9/12,2)</f>
        <v>#NAME?</v>
      </c>
      <c t="str" s="89" r="AG206">
        <f>ROUND(V205*J$9/12,2)</f>
        <v> -  </v>
      </c>
      <c t="str" s="89" r="AH206">
        <f>ROUND(W205*K$9/12,2)</f>
        <v> -  </v>
      </c>
      <c t="str" s="89" r="AI206">
        <f>ROUND(X205*L$9/12,2)</f>
        <v> -  </v>
      </c>
      <c t="str" s="89" r="AJ206">
        <f>ROUND(Y205*M$9/12,2)</f>
        <v> -  </v>
      </c>
      <c t="str" s="89" r="AK206">
        <f>ROUND(Z205*N$9/12,2)</f>
        <v> -  </v>
      </c>
      <c t="str" s="89" r="AL206">
        <f>SUM(AB206:AK206)</f>
        <v>#NAME?</v>
      </c>
      <c s="93" r="AM206"/>
      <c t="str" s="89" r="AN206">
        <f>IF(Q205&gt;0,IF((Q205+AB206)&lt;E$10,Q205+AB206,E$10),0)</f>
        <v>#NAME?</v>
      </c>
      <c t="str" s="89" r="AO206">
        <f>IF(R205&gt;0,IF((R205+AC206)&lt;F$10,R205+AC206,F$10),0)</f>
        <v>#NAME?</v>
      </c>
      <c t="str" s="89" r="AP206">
        <f>IF(S205&gt;0,IF((S205+AD206)&lt;G$10,S205+AD206,G$10),0)</f>
        <v>#NAME?</v>
      </c>
      <c t="str" s="89" r="AQ206">
        <f>IF(T205&gt;0,IF((T205+AE206)&lt;H$10,T205+AE206,H$10),0)</f>
        <v>#NAME?</v>
      </c>
      <c t="str" s="89" r="AR206">
        <f>IF(U205&gt;0,IF((U205+AF206)&lt;I$10,U205+AF206,I$10),0)</f>
        <v>#NAME?</v>
      </c>
      <c t="str" s="89" r="AS206">
        <f>IF(V205&gt;0,IF((V205+AG206)&lt;J$10,V205+AG206,J$10),0)</f>
        <v> -  </v>
      </c>
      <c t="str" s="89" r="AT206">
        <f>IF(W205&gt;0,IF((W205+AH206)&lt;K$10,W205+AH206,K$10),0)</f>
        <v> -  </v>
      </c>
      <c t="str" s="89" r="AU206">
        <f>IF(X205&gt;0,IF((X205+AI206)&lt;L$10,X205+AI206,L$10),0)</f>
        <v> -  </v>
      </c>
      <c t="str" s="89" r="AV206">
        <f>IF(Y205&gt;0,IF((Y205+AJ206)&lt;M$10,Y205+AJ206,M$10),0)</f>
        <v> -  </v>
      </c>
      <c t="str" s="89" r="AW206">
        <f>IF(Z205&gt;0,IF((Z205+AK206)&lt;N$10,Z205+AK206,N$10),0)</f>
        <v> -  </v>
      </c>
      <c t="str" s="89" r="AX206">
        <f>SUM(AN206:AW206)</f>
        <v>#NAME?</v>
      </c>
      <c s="89" r="AY206"/>
      <c t="str" s="91" r="AZ206">
        <f>IF(NOT(snowball),0,IF(Q205&lt;=0,0,IF(AN206+$C206&gt;Q205+AB206,Q205+AB206-AN206,$C206)))</f>
        <v>#NAME?</v>
      </c>
      <c t="str" s="89" r="BA206">
        <f>IF(NOT(snowball),0,IF(R205&lt;=0,0,IF($C206&lt;=SUM($AZ206:AZ206),0,IF(AO206+$C206-SUM($AZ206:AZ206)&gt;R205+AC206,R205+AC206-AO206,$C206-SUM($AZ206:AZ206)))))</f>
        <v>#NAME?</v>
      </c>
      <c t="str" s="89" r="BB206">
        <f>IF(NOT(snowball),0,IF(S205&lt;=0,0,IF($C206&lt;=SUM($AZ206:BA206),0,IF(AP206+$C206-SUM($AZ206:BA206)&gt;S205+AD206,S205+AD206-AP206,$C206-SUM($AZ206:BA206)))))</f>
        <v>#NAME?</v>
      </c>
      <c t="str" s="89" r="BC206">
        <f>IF(NOT(snowball),0,IF(T205&lt;=0,0,IF($C206&lt;=SUM($AZ206:BB206),0,IF(AQ206+$C206-SUM($AZ206:BB206)&gt;T205+AE206,T205+AE206-AQ206,$C206-SUM($AZ206:BB206)))))</f>
        <v>#NAME?</v>
      </c>
      <c t="str" s="89" r="BD206">
        <f>IF(NOT(snowball),0,IF(U205&lt;=0,0,IF($C206&lt;=SUM($AZ206:BC206),0,IF(AR206+$C206-SUM($AZ206:BC206)&gt;U205+AF206,U205+AF206-AR206,$C206-SUM($AZ206:BC206)))))</f>
        <v>#NAME?</v>
      </c>
      <c t="str" s="89" r="BE206">
        <f>IF(NOT(snowball),0,IF(V205&lt;=0,0,IF($C206&lt;=SUM($AZ206:BD206),0,IF(AS206+$C206-SUM($AZ206:BD206)&gt;V205+AG206,V205+AG206-AS206,$C206-SUM($AZ206:BD206)))))</f>
        <v>#NAME?</v>
      </c>
      <c t="str" s="89" r="BF206">
        <f>IF(NOT(snowball),0,IF(W205&lt;=0,0,IF($C206&lt;=SUM($AZ206:BE206),0,IF(AT206+$C206-SUM($AZ206:BE206)&gt;W205+AH206,W205+AH206-AT206,$C206-SUM($AZ206:BE206)))))</f>
        <v>#NAME?</v>
      </c>
      <c t="str" s="89" r="BG206">
        <f>IF(NOT(snowball),0,IF(X205&lt;=0,0,IF($C206&lt;=SUM($AZ206:BF206),0,IF(AU206+$C206-SUM($AZ206:BF206)&gt;X205+AI206,X205+AI206-AU206,$C206-SUM($AZ206:BF206)))))</f>
        <v>#NAME?</v>
      </c>
      <c t="str" s="89" r="BH206">
        <f>IF(NOT(snowball),0,IF(Y205&lt;=0,0,IF($C206&lt;=SUM($AZ206:BG206),0,IF(AV206+$C206-SUM($AZ206:BG206)&gt;Y205+AJ206,Y205+AJ206-AV206,$C206-SUM($AZ206:BG206)))))</f>
        <v>#NAME?</v>
      </c>
      <c t="str" s="89" r="BI206">
        <f>IF(NOT(snowball),0,IF(Z205&lt;=0,0,IF($C206&lt;=SUM($AZ206:BH206),0,IF(AW206+$C206-SUM($AZ206:BH206)&gt;Z205+AK206,Z205+AK206-AW206,$C206-SUM($AZ206:BH206)))))</f>
        <v>#NAME?</v>
      </c>
    </row>
    <row customHeight="1" r="207" ht="10.5">
      <c t="str" s="85" r="A207">
        <f>IF(SUM(Q206:Z206)&lt;=0,"",A206+1)</f>
        <v>#NAME?</v>
      </c>
      <c t="str" s="86" r="B207">
        <f>IF(A207="",NA(),DATE(YEAR(B206),MONTH(B206)+1,1))</f>
        <v>#NAME?</v>
      </c>
      <c t="str" s="87" r="C207">
        <f>IF(A207="","",IF(snowball,IF(($E$5-AX207)&lt;0,0,$E$5-AX207),"n/a")+D207)</f>
        <v>#NAME?</v>
      </c>
      <c s="88" r="D207"/>
      <c t="str" s="89" r="E207">
        <f>AN207+AZ207</f>
        <v>#NAME?</v>
      </c>
      <c t="str" s="89" r="F207">
        <f>AO207+BA207</f>
        <v>#NAME?</v>
      </c>
      <c t="str" s="89" r="G207">
        <f>AP207+BB207</f>
        <v>#NAME?</v>
      </c>
      <c t="str" s="89" r="H207">
        <f>AQ207+BC207</f>
        <v>#NAME?</v>
      </c>
      <c t="str" s="89" r="I207">
        <f>AR207+BD207</f>
        <v>#NAME?</v>
      </c>
      <c t="str" s="89" r="J207">
        <f>AS207+BE207</f>
        <v>#NAME?</v>
      </c>
      <c t="str" s="89" r="K207">
        <f>AT207+BF207</f>
        <v>#NAME?</v>
      </c>
      <c t="str" s="89" r="L207">
        <f>AU207+BG207</f>
        <v>#NAME?</v>
      </c>
      <c t="str" s="89" r="M207">
        <f>AV207+BH207</f>
        <v>#NAME?</v>
      </c>
      <c t="str" s="89" r="N207">
        <f>AW207+BI207</f>
        <v>#NAME?</v>
      </c>
      <c s="90" r="O207"/>
      <c t="str" s="89" r="P207">
        <f>SUM(Q207:Z207)</f>
        <v>#NAME?</v>
      </c>
      <c t="str" s="89" r="Q207">
        <f>IF(E$8=0,0,ROUND(Q206-(E207-AB207),2))</f>
        <v>#NAME?</v>
      </c>
      <c t="str" s="89" r="R207">
        <f>IF(F$8=0,0,ROUND(R206-(F207-AC207),2))</f>
        <v>#NAME?</v>
      </c>
      <c t="str" s="89" r="S207">
        <f>IF(G$8=0,0,ROUND(S206-(G207-AD207),2))</f>
        <v>#NAME?</v>
      </c>
      <c t="str" s="89" r="T207">
        <f>IF(H$8=0,0,ROUND(T206-(H207-AE207),2))</f>
        <v>#NAME?</v>
      </c>
      <c t="str" s="89" r="U207">
        <f>IF(I$8=0,0,ROUND(U206-(I207-AF207),2))</f>
        <v>#NAME?</v>
      </c>
      <c t="str" s="89" r="V207">
        <f>IF(J$8=0,0,ROUND(V206-(J207-AG207),2))</f>
        <v> -  </v>
      </c>
      <c t="str" s="89" r="W207">
        <f>IF(K$8=0,0,ROUND(W206-(K207-AH207),2))</f>
        <v> -  </v>
      </c>
      <c t="str" s="89" r="X207">
        <f>IF(L$8=0,0,ROUND(X206-(L207-AI207),2))</f>
        <v> -  </v>
      </c>
      <c t="str" s="89" r="Y207">
        <f>IF(M$8=0,0,ROUND(Y206-(M207-AJ207),2))</f>
        <v> -  </v>
      </c>
      <c t="str" s="89" r="Z207">
        <f>IF(N$8=0,0,ROUND(Z206-(N207-AK207),2))</f>
        <v> -  </v>
      </c>
      <c s="92" r="AA207"/>
      <c t="str" s="89" r="AB207">
        <f>ROUND(Q206*E$9/12,2)</f>
        <v>#NAME?</v>
      </c>
      <c t="str" s="89" r="AC207">
        <f>ROUND(R206*F$9/12,2)</f>
        <v>#NAME?</v>
      </c>
      <c t="str" s="89" r="AD207">
        <f>ROUND(S206*G$9/12,2)</f>
        <v>#NAME?</v>
      </c>
      <c t="str" s="89" r="AE207">
        <f>ROUND(T206*H$9/12,2)</f>
        <v>#NAME?</v>
      </c>
      <c t="str" s="89" r="AF207">
        <f>ROUND(U206*I$9/12,2)</f>
        <v>#NAME?</v>
      </c>
      <c t="str" s="89" r="AG207">
        <f>ROUND(V206*J$9/12,2)</f>
        <v> -  </v>
      </c>
      <c t="str" s="89" r="AH207">
        <f>ROUND(W206*K$9/12,2)</f>
        <v> -  </v>
      </c>
      <c t="str" s="89" r="AI207">
        <f>ROUND(X206*L$9/12,2)</f>
        <v> -  </v>
      </c>
      <c t="str" s="89" r="AJ207">
        <f>ROUND(Y206*M$9/12,2)</f>
        <v> -  </v>
      </c>
      <c t="str" s="89" r="AK207">
        <f>ROUND(Z206*N$9/12,2)</f>
        <v> -  </v>
      </c>
      <c t="str" s="89" r="AL207">
        <f>SUM(AB207:AK207)</f>
        <v>#NAME?</v>
      </c>
      <c s="93" r="AM207"/>
      <c t="str" s="89" r="AN207">
        <f>IF(Q206&gt;0,IF((Q206+AB207)&lt;E$10,Q206+AB207,E$10),0)</f>
        <v>#NAME?</v>
      </c>
      <c t="str" s="89" r="AO207">
        <f>IF(R206&gt;0,IF((R206+AC207)&lt;F$10,R206+AC207,F$10),0)</f>
        <v>#NAME?</v>
      </c>
      <c t="str" s="89" r="AP207">
        <f>IF(S206&gt;0,IF((S206+AD207)&lt;G$10,S206+AD207,G$10),0)</f>
        <v>#NAME?</v>
      </c>
      <c t="str" s="89" r="AQ207">
        <f>IF(T206&gt;0,IF((T206+AE207)&lt;H$10,T206+AE207,H$10),0)</f>
        <v>#NAME?</v>
      </c>
      <c t="str" s="89" r="AR207">
        <f>IF(U206&gt;0,IF((U206+AF207)&lt;I$10,U206+AF207,I$10),0)</f>
        <v>#NAME?</v>
      </c>
      <c t="str" s="89" r="AS207">
        <f>IF(V206&gt;0,IF((V206+AG207)&lt;J$10,V206+AG207,J$10),0)</f>
        <v> -  </v>
      </c>
      <c t="str" s="89" r="AT207">
        <f>IF(W206&gt;0,IF((W206+AH207)&lt;K$10,W206+AH207,K$10),0)</f>
        <v> -  </v>
      </c>
      <c t="str" s="89" r="AU207">
        <f>IF(X206&gt;0,IF((X206+AI207)&lt;L$10,X206+AI207,L$10),0)</f>
        <v> -  </v>
      </c>
      <c t="str" s="89" r="AV207">
        <f>IF(Y206&gt;0,IF((Y206+AJ207)&lt;M$10,Y206+AJ207,M$10),0)</f>
        <v> -  </v>
      </c>
      <c t="str" s="89" r="AW207">
        <f>IF(Z206&gt;0,IF((Z206+AK207)&lt;N$10,Z206+AK207,N$10),0)</f>
        <v> -  </v>
      </c>
      <c t="str" s="89" r="AX207">
        <f>SUM(AN207:AW207)</f>
        <v>#NAME?</v>
      </c>
      <c s="89" r="AY207"/>
      <c t="str" s="91" r="AZ207">
        <f>IF(NOT(snowball),0,IF(Q206&lt;=0,0,IF(AN207+$C207&gt;Q206+AB207,Q206+AB207-AN207,$C207)))</f>
        <v>#NAME?</v>
      </c>
      <c t="str" s="89" r="BA207">
        <f>IF(NOT(snowball),0,IF(R206&lt;=0,0,IF($C207&lt;=SUM($AZ207:AZ207),0,IF(AO207+$C207-SUM($AZ207:AZ207)&gt;R206+AC207,R206+AC207-AO207,$C207-SUM($AZ207:AZ207)))))</f>
        <v>#NAME?</v>
      </c>
      <c t="str" s="89" r="BB207">
        <f>IF(NOT(snowball),0,IF(S206&lt;=0,0,IF($C207&lt;=SUM($AZ207:BA207),0,IF(AP207+$C207-SUM($AZ207:BA207)&gt;S206+AD207,S206+AD207-AP207,$C207-SUM($AZ207:BA207)))))</f>
        <v>#NAME?</v>
      </c>
      <c t="str" s="89" r="BC207">
        <f>IF(NOT(snowball),0,IF(T206&lt;=0,0,IF($C207&lt;=SUM($AZ207:BB207),0,IF(AQ207+$C207-SUM($AZ207:BB207)&gt;T206+AE207,T206+AE207-AQ207,$C207-SUM($AZ207:BB207)))))</f>
        <v>#NAME?</v>
      </c>
      <c t="str" s="89" r="BD207">
        <f>IF(NOT(snowball),0,IF(U206&lt;=0,0,IF($C207&lt;=SUM($AZ207:BC207),0,IF(AR207+$C207-SUM($AZ207:BC207)&gt;U206+AF207,U206+AF207-AR207,$C207-SUM($AZ207:BC207)))))</f>
        <v>#NAME?</v>
      </c>
      <c t="str" s="89" r="BE207">
        <f>IF(NOT(snowball),0,IF(V206&lt;=0,0,IF($C207&lt;=SUM($AZ207:BD207),0,IF(AS207+$C207-SUM($AZ207:BD207)&gt;V206+AG207,V206+AG207-AS207,$C207-SUM($AZ207:BD207)))))</f>
        <v>#NAME?</v>
      </c>
      <c t="str" s="89" r="BF207">
        <f>IF(NOT(snowball),0,IF(W206&lt;=0,0,IF($C207&lt;=SUM($AZ207:BE207),0,IF(AT207+$C207-SUM($AZ207:BE207)&gt;W206+AH207,W206+AH207-AT207,$C207-SUM($AZ207:BE207)))))</f>
        <v>#NAME?</v>
      </c>
      <c t="str" s="89" r="BG207">
        <f>IF(NOT(snowball),0,IF(X206&lt;=0,0,IF($C207&lt;=SUM($AZ207:BF207),0,IF(AU207+$C207-SUM($AZ207:BF207)&gt;X206+AI207,X206+AI207-AU207,$C207-SUM($AZ207:BF207)))))</f>
        <v>#NAME?</v>
      </c>
      <c t="str" s="89" r="BH207">
        <f>IF(NOT(snowball),0,IF(Y206&lt;=0,0,IF($C207&lt;=SUM($AZ207:BG207),0,IF(AV207+$C207-SUM($AZ207:BG207)&gt;Y206+AJ207,Y206+AJ207-AV207,$C207-SUM($AZ207:BG207)))))</f>
        <v>#NAME?</v>
      </c>
      <c t="str" s="89" r="BI207">
        <f>IF(NOT(snowball),0,IF(Z206&lt;=0,0,IF($C207&lt;=SUM($AZ207:BH207),0,IF(AW207+$C207-SUM($AZ207:BH207)&gt;Z206+AK207,Z206+AK207-AW207,$C207-SUM($AZ207:BH207)))))</f>
        <v>#NAME?</v>
      </c>
    </row>
    <row customHeight="1" r="208" ht="10.5">
      <c t="str" s="85" r="A208">
        <f>IF(SUM(Q207:Z207)&lt;=0,"",A207+1)</f>
        <v>#NAME?</v>
      </c>
      <c t="str" s="86" r="B208">
        <f>IF(A208="",NA(),DATE(YEAR(B207),MONTH(B207)+1,1))</f>
        <v>#NAME?</v>
      </c>
      <c t="str" s="87" r="C208">
        <f>IF(A208="","",IF(snowball,IF(($E$5-AX208)&lt;0,0,$E$5-AX208),"n/a")+D208)</f>
        <v>#NAME?</v>
      </c>
      <c s="88" r="D208"/>
      <c t="str" s="89" r="E208">
        <f>AN208+AZ208</f>
        <v>#NAME?</v>
      </c>
      <c t="str" s="89" r="F208">
        <f>AO208+BA208</f>
        <v>#NAME?</v>
      </c>
      <c t="str" s="89" r="G208">
        <f>AP208+BB208</f>
        <v>#NAME?</v>
      </c>
      <c t="str" s="89" r="H208">
        <f>AQ208+BC208</f>
        <v>#NAME?</v>
      </c>
      <c t="str" s="89" r="I208">
        <f>AR208+BD208</f>
        <v>#NAME?</v>
      </c>
      <c t="str" s="89" r="J208">
        <f>AS208+BE208</f>
        <v>#NAME?</v>
      </c>
      <c t="str" s="89" r="K208">
        <f>AT208+BF208</f>
        <v>#NAME?</v>
      </c>
      <c t="str" s="89" r="L208">
        <f>AU208+BG208</f>
        <v>#NAME?</v>
      </c>
      <c t="str" s="89" r="M208">
        <f>AV208+BH208</f>
        <v>#NAME?</v>
      </c>
      <c t="str" s="89" r="N208">
        <f>AW208+BI208</f>
        <v>#NAME?</v>
      </c>
      <c s="90" r="O208"/>
      <c t="str" s="89" r="P208">
        <f>SUM(Q208:Z208)</f>
        <v>#NAME?</v>
      </c>
      <c t="str" s="89" r="Q208">
        <f>IF(E$8=0,0,ROUND(Q207-(E208-AB208),2))</f>
        <v>#NAME?</v>
      </c>
      <c t="str" s="89" r="R208">
        <f>IF(F$8=0,0,ROUND(R207-(F208-AC208),2))</f>
        <v>#NAME?</v>
      </c>
      <c t="str" s="89" r="S208">
        <f>IF(G$8=0,0,ROUND(S207-(G208-AD208),2))</f>
        <v>#NAME?</v>
      </c>
      <c t="str" s="89" r="T208">
        <f>IF(H$8=0,0,ROUND(T207-(H208-AE208),2))</f>
        <v>#NAME?</v>
      </c>
      <c t="str" s="89" r="U208">
        <f>IF(I$8=0,0,ROUND(U207-(I208-AF208),2))</f>
        <v>#NAME?</v>
      </c>
      <c t="str" s="89" r="V208">
        <f>IF(J$8=0,0,ROUND(V207-(J208-AG208),2))</f>
        <v> -  </v>
      </c>
      <c t="str" s="89" r="W208">
        <f>IF(K$8=0,0,ROUND(W207-(K208-AH208),2))</f>
        <v> -  </v>
      </c>
      <c t="str" s="89" r="X208">
        <f>IF(L$8=0,0,ROUND(X207-(L208-AI208),2))</f>
        <v> -  </v>
      </c>
      <c t="str" s="89" r="Y208">
        <f>IF(M$8=0,0,ROUND(Y207-(M208-AJ208),2))</f>
        <v> -  </v>
      </c>
      <c t="str" s="89" r="Z208">
        <f>IF(N$8=0,0,ROUND(Z207-(N208-AK208),2))</f>
        <v> -  </v>
      </c>
      <c s="92" r="AA208"/>
      <c t="str" s="89" r="AB208">
        <f>ROUND(Q207*E$9/12,2)</f>
        <v>#NAME?</v>
      </c>
      <c t="str" s="89" r="AC208">
        <f>ROUND(R207*F$9/12,2)</f>
        <v>#NAME?</v>
      </c>
      <c t="str" s="89" r="AD208">
        <f>ROUND(S207*G$9/12,2)</f>
        <v>#NAME?</v>
      </c>
      <c t="str" s="89" r="AE208">
        <f>ROUND(T207*H$9/12,2)</f>
        <v>#NAME?</v>
      </c>
      <c t="str" s="89" r="AF208">
        <f>ROUND(U207*I$9/12,2)</f>
        <v>#NAME?</v>
      </c>
      <c t="str" s="89" r="AG208">
        <f>ROUND(V207*J$9/12,2)</f>
        <v> -  </v>
      </c>
      <c t="str" s="89" r="AH208">
        <f>ROUND(W207*K$9/12,2)</f>
        <v> -  </v>
      </c>
      <c t="str" s="89" r="AI208">
        <f>ROUND(X207*L$9/12,2)</f>
        <v> -  </v>
      </c>
      <c t="str" s="89" r="AJ208">
        <f>ROUND(Y207*M$9/12,2)</f>
        <v> -  </v>
      </c>
      <c t="str" s="89" r="AK208">
        <f>ROUND(Z207*N$9/12,2)</f>
        <v> -  </v>
      </c>
      <c t="str" s="89" r="AL208">
        <f>SUM(AB208:AK208)</f>
        <v>#NAME?</v>
      </c>
      <c s="93" r="AM208"/>
      <c t="str" s="89" r="AN208">
        <f>IF(Q207&gt;0,IF((Q207+AB208)&lt;E$10,Q207+AB208,E$10),0)</f>
        <v>#NAME?</v>
      </c>
      <c t="str" s="89" r="AO208">
        <f>IF(R207&gt;0,IF((R207+AC208)&lt;F$10,R207+AC208,F$10),0)</f>
        <v>#NAME?</v>
      </c>
      <c t="str" s="89" r="AP208">
        <f>IF(S207&gt;0,IF((S207+AD208)&lt;G$10,S207+AD208,G$10),0)</f>
        <v>#NAME?</v>
      </c>
      <c t="str" s="89" r="AQ208">
        <f>IF(T207&gt;0,IF((T207+AE208)&lt;H$10,T207+AE208,H$10),0)</f>
        <v>#NAME?</v>
      </c>
      <c t="str" s="89" r="AR208">
        <f>IF(U207&gt;0,IF((U207+AF208)&lt;I$10,U207+AF208,I$10),0)</f>
        <v>#NAME?</v>
      </c>
      <c t="str" s="89" r="AS208">
        <f>IF(V207&gt;0,IF((V207+AG208)&lt;J$10,V207+AG208,J$10),0)</f>
        <v> -  </v>
      </c>
      <c t="str" s="89" r="AT208">
        <f>IF(W207&gt;0,IF((W207+AH208)&lt;K$10,W207+AH208,K$10),0)</f>
        <v> -  </v>
      </c>
      <c t="str" s="89" r="AU208">
        <f>IF(X207&gt;0,IF((X207+AI208)&lt;L$10,X207+AI208,L$10),0)</f>
        <v> -  </v>
      </c>
      <c t="str" s="89" r="AV208">
        <f>IF(Y207&gt;0,IF((Y207+AJ208)&lt;M$10,Y207+AJ208,M$10),0)</f>
        <v> -  </v>
      </c>
      <c t="str" s="89" r="AW208">
        <f>IF(Z207&gt;0,IF((Z207+AK208)&lt;N$10,Z207+AK208,N$10),0)</f>
        <v> -  </v>
      </c>
      <c t="str" s="89" r="AX208">
        <f>SUM(AN208:AW208)</f>
        <v>#NAME?</v>
      </c>
      <c s="89" r="AY208"/>
      <c t="str" s="91" r="AZ208">
        <f>IF(NOT(snowball),0,IF(Q207&lt;=0,0,IF(AN208+$C208&gt;Q207+AB208,Q207+AB208-AN208,$C208)))</f>
        <v>#NAME?</v>
      </c>
      <c t="str" s="89" r="BA208">
        <f>IF(NOT(snowball),0,IF(R207&lt;=0,0,IF($C208&lt;=SUM($AZ208:AZ208),0,IF(AO208+$C208-SUM($AZ208:AZ208)&gt;R207+AC208,R207+AC208-AO208,$C208-SUM($AZ208:AZ208)))))</f>
        <v>#NAME?</v>
      </c>
      <c t="str" s="89" r="BB208">
        <f>IF(NOT(snowball),0,IF(S207&lt;=0,0,IF($C208&lt;=SUM($AZ208:BA208),0,IF(AP208+$C208-SUM($AZ208:BA208)&gt;S207+AD208,S207+AD208-AP208,$C208-SUM($AZ208:BA208)))))</f>
        <v>#NAME?</v>
      </c>
      <c t="str" s="89" r="BC208">
        <f>IF(NOT(snowball),0,IF(T207&lt;=0,0,IF($C208&lt;=SUM($AZ208:BB208),0,IF(AQ208+$C208-SUM($AZ208:BB208)&gt;T207+AE208,T207+AE208-AQ208,$C208-SUM($AZ208:BB208)))))</f>
        <v>#NAME?</v>
      </c>
      <c t="str" s="89" r="BD208">
        <f>IF(NOT(snowball),0,IF(U207&lt;=0,0,IF($C208&lt;=SUM($AZ208:BC208),0,IF(AR208+$C208-SUM($AZ208:BC208)&gt;U207+AF208,U207+AF208-AR208,$C208-SUM($AZ208:BC208)))))</f>
        <v>#NAME?</v>
      </c>
      <c t="str" s="89" r="BE208">
        <f>IF(NOT(snowball),0,IF(V207&lt;=0,0,IF($C208&lt;=SUM($AZ208:BD208),0,IF(AS208+$C208-SUM($AZ208:BD208)&gt;V207+AG208,V207+AG208-AS208,$C208-SUM($AZ208:BD208)))))</f>
        <v>#NAME?</v>
      </c>
      <c t="str" s="89" r="BF208">
        <f>IF(NOT(snowball),0,IF(W207&lt;=0,0,IF($C208&lt;=SUM($AZ208:BE208),0,IF(AT208+$C208-SUM($AZ208:BE208)&gt;W207+AH208,W207+AH208-AT208,$C208-SUM($AZ208:BE208)))))</f>
        <v>#NAME?</v>
      </c>
      <c t="str" s="89" r="BG208">
        <f>IF(NOT(snowball),0,IF(X207&lt;=0,0,IF($C208&lt;=SUM($AZ208:BF208),0,IF(AU208+$C208-SUM($AZ208:BF208)&gt;X207+AI208,X207+AI208-AU208,$C208-SUM($AZ208:BF208)))))</f>
        <v>#NAME?</v>
      </c>
      <c t="str" s="89" r="BH208">
        <f>IF(NOT(snowball),0,IF(Y207&lt;=0,0,IF($C208&lt;=SUM($AZ208:BG208),0,IF(AV208+$C208-SUM($AZ208:BG208)&gt;Y207+AJ208,Y207+AJ208-AV208,$C208-SUM($AZ208:BG208)))))</f>
        <v>#NAME?</v>
      </c>
      <c t="str" s="89" r="BI208">
        <f>IF(NOT(snowball),0,IF(Z207&lt;=0,0,IF($C208&lt;=SUM($AZ208:BH208),0,IF(AW208+$C208-SUM($AZ208:BH208)&gt;Z207+AK208,Z207+AK208-AW208,$C208-SUM($AZ208:BH208)))))</f>
        <v>#NAME?</v>
      </c>
    </row>
    <row customHeight="1" r="209" ht="10.5">
      <c t="str" s="85" r="A209">
        <f>IF(SUM(Q208:Z208)&lt;=0,"",A208+1)</f>
        <v>#NAME?</v>
      </c>
      <c t="str" s="86" r="B209">
        <f>IF(A209="",NA(),DATE(YEAR(B208),MONTH(B208)+1,1))</f>
        <v>#NAME?</v>
      </c>
      <c t="str" s="87" r="C209">
        <f>IF(A209="","",IF(snowball,IF(($E$5-AX209)&lt;0,0,$E$5-AX209),"n/a")+D209)</f>
        <v>#NAME?</v>
      </c>
      <c s="88" r="D209"/>
      <c t="str" s="89" r="E209">
        <f>AN209+AZ209</f>
        <v>#NAME?</v>
      </c>
      <c t="str" s="89" r="F209">
        <f>AO209+BA209</f>
        <v>#NAME?</v>
      </c>
      <c t="str" s="89" r="G209">
        <f>AP209+BB209</f>
        <v>#NAME?</v>
      </c>
      <c t="str" s="89" r="H209">
        <f>AQ209+BC209</f>
        <v>#NAME?</v>
      </c>
      <c t="str" s="89" r="I209">
        <f>AR209+BD209</f>
        <v>#NAME?</v>
      </c>
      <c t="str" s="89" r="J209">
        <f>AS209+BE209</f>
        <v>#NAME?</v>
      </c>
      <c t="str" s="89" r="K209">
        <f>AT209+BF209</f>
        <v>#NAME?</v>
      </c>
      <c t="str" s="89" r="L209">
        <f>AU209+BG209</f>
        <v>#NAME?</v>
      </c>
      <c t="str" s="89" r="M209">
        <f>AV209+BH209</f>
        <v>#NAME?</v>
      </c>
      <c t="str" s="89" r="N209">
        <f>AW209+BI209</f>
        <v>#NAME?</v>
      </c>
      <c s="90" r="O209"/>
      <c t="str" s="89" r="P209">
        <f>SUM(Q209:Z209)</f>
        <v>#NAME?</v>
      </c>
      <c t="str" s="89" r="Q209">
        <f>IF(E$8=0,0,ROUND(Q208-(E209-AB209),2))</f>
        <v>#NAME?</v>
      </c>
      <c t="str" s="89" r="R209">
        <f>IF(F$8=0,0,ROUND(R208-(F209-AC209),2))</f>
        <v>#NAME?</v>
      </c>
      <c t="str" s="89" r="S209">
        <f>IF(G$8=0,0,ROUND(S208-(G209-AD209),2))</f>
        <v>#NAME?</v>
      </c>
      <c t="str" s="89" r="T209">
        <f>IF(H$8=0,0,ROUND(T208-(H209-AE209),2))</f>
        <v>#NAME?</v>
      </c>
      <c t="str" s="89" r="U209">
        <f>IF(I$8=0,0,ROUND(U208-(I209-AF209),2))</f>
        <v>#NAME?</v>
      </c>
      <c t="str" s="89" r="V209">
        <f>IF(J$8=0,0,ROUND(V208-(J209-AG209),2))</f>
        <v> -  </v>
      </c>
      <c t="str" s="89" r="W209">
        <f>IF(K$8=0,0,ROUND(W208-(K209-AH209),2))</f>
        <v> -  </v>
      </c>
      <c t="str" s="89" r="X209">
        <f>IF(L$8=0,0,ROUND(X208-(L209-AI209),2))</f>
        <v> -  </v>
      </c>
      <c t="str" s="89" r="Y209">
        <f>IF(M$8=0,0,ROUND(Y208-(M209-AJ209),2))</f>
        <v> -  </v>
      </c>
      <c t="str" s="89" r="Z209">
        <f>IF(N$8=0,0,ROUND(Z208-(N209-AK209),2))</f>
        <v> -  </v>
      </c>
      <c s="92" r="AA209"/>
      <c t="str" s="89" r="AB209">
        <f>ROUND(Q208*E$9/12,2)</f>
        <v>#NAME?</v>
      </c>
      <c t="str" s="89" r="AC209">
        <f>ROUND(R208*F$9/12,2)</f>
        <v>#NAME?</v>
      </c>
      <c t="str" s="89" r="AD209">
        <f>ROUND(S208*G$9/12,2)</f>
        <v>#NAME?</v>
      </c>
      <c t="str" s="89" r="AE209">
        <f>ROUND(T208*H$9/12,2)</f>
        <v>#NAME?</v>
      </c>
      <c t="str" s="89" r="AF209">
        <f>ROUND(U208*I$9/12,2)</f>
        <v>#NAME?</v>
      </c>
      <c t="str" s="89" r="AG209">
        <f>ROUND(V208*J$9/12,2)</f>
        <v> -  </v>
      </c>
      <c t="str" s="89" r="AH209">
        <f>ROUND(W208*K$9/12,2)</f>
        <v> -  </v>
      </c>
      <c t="str" s="89" r="AI209">
        <f>ROUND(X208*L$9/12,2)</f>
        <v> -  </v>
      </c>
      <c t="str" s="89" r="AJ209">
        <f>ROUND(Y208*M$9/12,2)</f>
        <v> -  </v>
      </c>
      <c t="str" s="89" r="AK209">
        <f>ROUND(Z208*N$9/12,2)</f>
        <v> -  </v>
      </c>
      <c t="str" s="89" r="AL209">
        <f>SUM(AB209:AK209)</f>
        <v>#NAME?</v>
      </c>
      <c s="93" r="AM209"/>
      <c t="str" s="89" r="AN209">
        <f>IF(Q208&gt;0,IF((Q208+AB209)&lt;E$10,Q208+AB209,E$10),0)</f>
        <v>#NAME?</v>
      </c>
      <c t="str" s="89" r="AO209">
        <f>IF(R208&gt;0,IF((R208+AC209)&lt;F$10,R208+AC209,F$10),0)</f>
        <v>#NAME?</v>
      </c>
      <c t="str" s="89" r="AP209">
        <f>IF(S208&gt;0,IF((S208+AD209)&lt;G$10,S208+AD209,G$10),0)</f>
        <v>#NAME?</v>
      </c>
      <c t="str" s="89" r="AQ209">
        <f>IF(T208&gt;0,IF((T208+AE209)&lt;H$10,T208+AE209,H$10),0)</f>
        <v>#NAME?</v>
      </c>
      <c t="str" s="89" r="AR209">
        <f>IF(U208&gt;0,IF((U208+AF209)&lt;I$10,U208+AF209,I$10),0)</f>
        <v>#NAME?</v>
      </c>
      <c t="str" s="89" r="AS209">
        <f>IF(V208&gt;0,IF((V208+AG209)&lt;J$10,V208+AG209,J$10),0)</f>
        <v> -  </v>
      </c>
      <c t="str" s="89" r="AT209">
        <f>IF(W208&gt;0,IF((W208+AH209)&lt;K$10,W208+AH209,K$10),0)</f>
        <v> -  </v>
      </c>
      <c t="str" s="89" r="AU209">
        <f>IF(X208&gt;0,IF((X208+AI209)&lt;L$10,X208+AI209,L$10),0)</f>
        <v> -  </v>
      </c>
      <c t="str" s="89" r="AV209">
        <f>IF(Y208&gt;0,IF((Y208+AJ209)&lt;M$10,Y208+AJ209,M$10),0)</f>
        <v> -  </v>
      </c>
      <c t="str" s="89" r="AW209">
        <f>IF(Z208&gt;0,IF((Z208+AK209)&lt;N$10,Z208+AK209,N$10),0)</f>
        <v> -  </v>
      </c>
      <c t="str" s="89" r="AX209">
        <f>SUM(AN209:AW209)</f>
        <v>#NAME?</v>
      </c>
      <c s="89" r="AY209"/>
      <c t="str" s="91" r="AZ209">
        <f>IF(NOT(snowball),0,IF(Q208&lt;=0,0,IF(AN209+$C209&gt;Q208+AB209,Q208+AB209-AN209,$C209)))</f>
        <v>#NAME?</v>
      </c>
      <c t="str" s="89" r="BA209">
        <f>IF(NOT(snowball),0,IF(R208&lt;=0,0,IF($C209&lt;=SUM($AZ209:AZ209),0,IF(AO209+$C209-SUM($AZ209:AZ209)&gt;R208+AC209,R208+AC209-AO209,$C209-SUM($AZ209:AZ209)))))</f>
        <v>#NAME?</v>
      </c>
      <c t="str" s="89" r="BB209">
        <f>IF(NOT(snowball),0,IF(S208&lt;=0,0,IF($C209&lt;=SUM($AZ209:BA209),0,IF(AP209+$C209-SUM($AZ209:BA209)&gt;S208+AD209,S208+AD209-AP209,$C209-SUM($AZ209:BA209)))))</f>
        <v>#NAME?</v>
      </c>
      <c t="str" s="89" r="BC209">
        <f>IF(NOT(snowball),0,IF(T208&lt;=0,0,IF($C209&lt;=SUM($AZ209:BB209),0,IF(AQ209+$C209-SUM($AZ209:BB209)&gt;T208+AE209,T208+AE209-AQ209,$C209-SUM($AZ209:BB209)))))</f>
        <v>#NAME?</v>
      </c>
      <c t="str" s="89" r="BD209">
        <f>IF(NOT(snowball),0,IF(U208&lt;=0,0,IF($C209&lt;=SUM($AZ209:BC209),0,IF(AR209+$C209-SUM($AZ209:BC209)&gt;U208+AF209,U208+AF209-AR209,$C209-SUM($AZ209:BC209)))))</f>
        <v>#NAME?</v>
      </c>
      <c t="str" s="89" r="BE209">
        <f>IF(NOT(snowball),0,IF(V208&lt;=0,0,IF($C209&lt;=SUM($AZ209:BD209),0,IF(AS209+$C209-SUM($AZ209:BD209)&gt;V208+AG209,V208+AG209-AS209,$C209-SUM($AZ209:BD209)))))</f>
        <v>#NAME?</v>
      </c>
      <c t="str" s="89" r="BF209">
        <f>IF(NOT(snowball),0,IF(W208&lt;=0,0,IF($C209&lt;=SUM($AZ209:BE209),0,IF(AT209+$C209-SUM($AZ209:BE209)&gt;W208+AH209,W208+AH209-AT209,$C209-SUM($AZ209:BE209)))))</f>
        <v>#NAME?</v>
      </c>
      <c t="str" s="89" r="BG209">
        <f>IF(NOT(snowball),0,IF(X208&lt;=0,0,IF($C209&lt;=SUM($AZ209:BF209),0,IF(AU209+$C209-SUM($AZ209:BF209)&gt;X208+AI209,X208+AI209-AU209,$C209-SUM($AZ209:BF209)))))</f>
        <v>#NAME?</v>
      </c>
      <c t="str" s="89" r="BH209">
        <f>IF(NOT(snowball),0,IF(Y208&lt;=0,0,IF($C209&lt;=SUM($AZ209:BG209),0,IF(AV209+$C209-SUM($AZ209:BG209)&gt;Y208+AJ209,Y208+AJ209-AV209,$C209-SUM($AZ209:BG209)))))</f>
        <v>#NAME?</v>
      </c>
      <c t="str" s="89" r="BI209">
        <f>IF(NOT(snowball),0,IF(Z208&lt;=0,0,IF($C209&lt;=SUM($AZ209:BH209),0,IF(AW209+$C209-SUM($AZ209:BH209)&gt;Z208+AK209,Z208+AK209-AW209,$C209-SUM($AZ209:BH209)))))</f>
        <v>#NAME?</v>
      </c>
    </row>
    <row customHeight="1" r="210" ht="10.5">
      <c t="str" s="85" r="A210">
        <f>IF(SUM(Q209:Z209)&lt;=0,"",A209+1)</f>
        <v>#NAME?</v>
      </c>
      <c t="str" s="86" r="B210">
        <f>IF(A210="",NA(),DATE(YEAR(B209),MONTH(B209)+1,1))</f>
        <v>#NAME?</v>
      </c>
      <c t="str" s="87" r="C210">
        <f>IF(A210="","",IF(snowball,IF(($E$5-AX210)&lt;0,0,$E$5-AX210),"n/a")+D210)</f>
        <v>#NAME?</v>
      </c>
      <c s="88" r="D210"/>
      <c t="str" s="89" r="E210">
        <f>AN210+AZ210</f>
        <v>#NAME?</v>
      </c>
      <c t="str" s="89" r="F210">
        <f>AO210+BA210</f>
        <v>#NAME?</v>
      </c>
      <c t="str" s="89" r="G210">
        <f>AP210+BB210</f>
        <v>#NAME?</v>
      </c>
      <c t="str" s="89" r="H210">
        <f>AQ210+BC210</f>
        <v>#NAME?</v>
      </c>
      <c t="str" s="89" r="I210">
        <f>AR210+BD210</f>
        <v>#NAME?</v>
      </c>
      <c t="str" s="89" r="J210">
        <f>AS210+BE210</f>
        <v>#NAME?</v>
      </c>
      <c t="str" s="89" r="K210">
        <f>AT210+BF210</f>
        <v>#NAME?</v>
      </c>
      <c t="str" s="89" r="L210">
        <f>AU210+BG210</f>
        <v>#NAME?</v>
      </c>
      <c t="str" s="89" r="M210">
        <f>AV210+BH210</f>
        <v>#NAME?</v>
      </c>
      <c t="str" s="89" r="N210">
        <f>AW210+BI210</f>
        <v>#NAME?</v>
      </c>
      <c s="90" r="O210"/>
      <c t="str" s="89" r="P210">
        <f>SUM(Q210:Z210)</f>
        <v>#NAME?</v>
      </c>
      <c t="str" s="89" r="Q210">
        <f>IF(E$8=0,0,ROUND(Q209-(E210-AB210),2))</f>
        <v>#NAME?</v>
      </c>
      <c t="str" s="89" r="R210">
        <f>IF(F$8=0,0,ROUND(R209-(F210-AC210),2))</f>
        <v>#NAME?</v>
      </c>
      <c t="str" s="89" r="S210">
        <f>IF(G$8=0,0,ROUND(S209-(G210-AD210),2))</f>
        <v>#NAME?</v>
      </c>
      <c t="str" s="89" r="T210">
        <f>IF(H$8=0,0,ROUND(T209-(H210-AE210),2))</f>
        <v>#NAME?</v>
      </c>
      <c t="str" s="89" r="U210">
        <f>IF(I$8=0,0,ROUND(U209-(I210-AF210),2))</f>
        <v>#NAME?</v>
      </c>
      <c t="str" s="89" r="V210">
        <f>IF(J$8=0,0,ROUND(V209-(J210-AG210),2))</f>
        <v> -  </v>
      </c>
      <c t="str" s="89" r="W210">
        <f>IF(K$8=0,0,ROUND(W209-(K210-AH210),2))</f>
        <v> -  </v>
      </c>
      <c t="str" s="89" r="X210">
        <f>IF(L$8=0,0,ROUND(X209-(L210-AI210),2))</f>
        <v> -  </v>
      </c>
      <c t="str" s="89" r="Y210">
        <f>IF(M$8=0,0,ROUND(Y209-(M210-AJ210),2))</f>
        <v> -  </v>
      </c>
      <c t="str" s="89" r="Z210">
        <f>IF(N$8=0,0,ROUND(Z209-(N210-AK210),2))</f>
        <v> -  </v>
      </c>
      <c s="92" r="AA210"/>
      <c t="str" s="89" r="AB210">
        <f>ROUND(Q209*E$9/12,2)</f>
        <v>#NAME?</v>
      </c>
      <c t="str" s="89" r="AC210">
        <f>ROUND(R209*F$9/12,2)</f>
        <v>#NAME?</v>
      </c>
      <c t="str" s="89" r="AD210">
        <f>ROUND(S209*G$9/12,2)</f>
        <v>#NAME?</v>
      </c>
      <c t="str" s="89" r="AE210">
        <f>ROUND(T209*H$9/12,2)</f>
        <v>#NAME?</v>
      </c>
      <c t="str" s="89" r="AF210">
        <f>ROUND(U209*I$9/12,2)</f>
        <v>#NAME?</v>
      </c>
      <c t="str" s="89" r="AG210">
        <f>ROUND(V209*J$9/12,2)</f>
        <v> -  </v>
      </c>
      <c t="str" s="89" r="AH210">
        <f>ROUND(W209*K$9/12,2)</f>
        <v> -  </v>
      </c>
      <c t="str" s="89" r="AI210">
        <f>ROUND(X209*L$9/12,2)</f>
        <v> -  </v>
      </c>
      <c t="str" s="89" r="AJ210">
        <f>ROUND(Y209*M$9/12,2)</f>
        <v> -  </v>
      </c>
      <c t="str" s="89" r="AK210">
        <f>ROUND(Z209*N$9/12,2)</f>
        <v> -  </v>
      </c>
      <c t="str" s="89" r="AL210">
        <f>SUM(AB210:AK210)</f>
        <v>#NAME?</v>
      </c>
      <c s="93" r="AM210"/>
      <c t="str" s="89" r="AN210">
        <f>IF(Q209&gt;0,IF((Q209+AB210)&lt;E$10,Q209+AB210,E$10),0)</f>
        <v>#NAME?</v>
      </c>
      <c t="str" s="89" r="AO210">
        <f>IF(R209&gt;0,IF((R209+AC210)&lt;F$10,R209+AC210,F$10),0)</f>
        <v>#NAME?</v>
      </c>
      <c t="str" s="89" r="AP210">
        <f>IF(S209&gt;0,IF((S209+AD210)&lt;G$10,S209+AD210,G$10),0)</f>
        <v>#NAME?</v>
      </c>
      <c t="str" s="89" r="AQ210">
        <f>IF(T209&gt;0,IF((T209+AE210)&lt;H$10,T209+AE210,H$10),0)</f>
        <v>#NAME?</v>
      </c>
      <c t="str" s="89" r="AR210">
        <f>IF(U209&gt;0,IF((U209+AF210)&lt;I$10,U209+AF210,I$10),0)</f>
        <v>#NAME?</v>
      </c>
      <c t="str" s="89" r="AS210">
        <f>IF(V209&gt;0,IF((V209+AG210)&lt;J$10,V209+AG210,J$10),0)</f>
        <v> -  </v>
      </c>
      <c t="str" s="89" r="AT210">
        <f>IF(W209&gt;0,IF((W209+AH210)&lt;K$10,W209+AH210,K$10),0)</f>
        <v> -  </v>
      </c>
      <c t="str" s="89" r="AU210">
        <f>IF(X209&gt;0,IF((X209+AI210)&lt;L$10,X209+AI210,L$10),0)</f>
        <v> -  </v>
      </c>
      <c t="str" s="89" r="AV210">
        <f>IF(Y209&gt;0,IF((Y209+AJ210)&lt;M$10,Y209+AJ210,M$10),0)</f>
        <v> -  </v>
      </c>
      <c t="str" s="89" r="AW210">
        <f>IF(Z209&gt;0,IF((Z209+AK210)&lt;N$10,Z209+AK210,N$10),0)</f>
        <v> -  </v>
      </c>
      <c t="str" s="89" r="AX210">
        <f>SUM(AN210:AW210)</f>
        <v>#NAME?</v>
      </c>
      <c s="89" r="AY210"/>
      <c t="str" s="91" r="AZ210">
        <f>IF(NOT(snowball),0,IF(Q209&lt;=0,0,IF(AN210+$C210&gt;Q209+AB210,Q209+AB210-AN210,$C210)))</f>
        <v>#NAME?</v>
      </c>
      <c t="str" s="89" r="BA210">
        <f>IF(NOT(snowball),0,IF(R209&lt;=0,0,IF($C210&lt;=SUM($AZ210:AZ210),0,IF(AO210+$C210-SUM($AZ210:AZ210)&gt;R209+AC210,R209+AC210-AO210,$C210-SUM($AZ210:AZ210)))))</f>
        <v>#NAME?</v>
      </c>
      <c t="str" s="89" r="BB210">
        <f>IF(NOT(snowball),0,IF(S209&lt;=0,0,IF($C210&lt;=SUM($AZ210:BA210),0,IF(AP210+$C210-SUM($AZ210:BA210)&gt;S209+AD210,S209+AD210-AP210,$C210-SUM($AZ210:BA210)))))</f>
        <v>#NAME?</v>
      </c>
      <c t="str" s="89" r="BC210">
        <f>IF(NOT(snowball),0,IF(T209&lt;=0,0,IF($C210&lt;=SUM($AZ210:BB210),0,IF(AQ210+$C210-SUM($AZ210:BB210)&gt;T209+AE210,T209+AE210-AQ210,$C210-SUM($AZ210:BB210)))))</f>
        <v>#NAME?</v>
      </c>
      <c t="str" s="89" r="BD210">
        <f>IF(NOT(snowball),0,IF(U209&lt;=0,0,IF($C210&lt;=SUM($AZ210:BC210),0,IF(AR210+$C210-SUM($AZ210:BC210)&gt;U209+AF210,U209+AF210-AR210,$C210-SUM($AZ210:BC210)))))</f>
        <v>#NAME?</v>
      </c>
      <c t="str" s="89" r="BE210">
        <f>IF(NOT(snowball),0,IF(V209&lt;=0,0,IF($C210&lt;=SUM($AZ210:BD210),0,IF(AS210+$C210-SUM($AZ210:BD210)&gt;V209+AG210,V209+AG210-AS210,$C210-SUM($AZ210:BD210)))))</f>
        <v>#NAME?</v>
      </c>
      <c t="str" s="89" r="BF210">
        <f>IF(NOT(snowball),0,IF(W209&lt;=0,0,IF($C210&lt;=SUM($AZ210:BE210),0,IF(AT210+$C210-SUM($AZ210:BE210)&gt;W209+AH210,W209+AH210-AT210,$C210-SUM($AZ210:BE210)))))</f>
        <v>#NAME?</v>
      </c>
      <c t="str" s="89" r="BG210">
        <f>IF(NOT(snowball),0,IF(X209&lt;=0,0,IF($C210&lt;=SUM($AZ210:BF210),0,IF(AU210+$C210-SUM($AZ210:BF210)&gt;X209+AI210,X209+AI210-AU210,$C210-SUM($AZ210:BF210)))))</f>
        <v>#NAME?</v>
      </c>
      <c t="str" s="89" r="BH210">
        <f>IF(NOT(snowball),0,IF(Y209&lt;=0,0,IF($C210&lt;=SUM($AZ210:BG210),0,IF(AV210+$C210-SUM($AZ210:BG210)&gt;Y209+AJ210,Y209+AJ210-AV210,$C210-SUM($AZ210:BG210)))))</f>
        <v>#NAME?</v>
      </c>
      <c t="str" s="89" r="BI210">
        <f>IF(NOT(snowball),0,IF(Z209&lt;=0,0,IF($C210&lt;=SUM($AZ210:BH210),0,IF(AW210+$C210-SUM($AZ210:BH210)&gt;Z209+AK210,Z209+AK210-AW210,$C210-SUM($AZ210:BH210)))))</f>
        <v>#NAME?</v>
      </c>
    </row>
    <row customHeight="1" r="211" ht="10.5">
      <c t="str" s="85" r="A211">
        <f>IF(SUM(Q210:Z210)&lt;=0,"",A210+1)</f>
        <v>#NAME?</v>
      </c>
      <c t="str" s="86" r="B211">
        <f>IF(A211="",NA(),DATE(YEAR(B210),MONTH(B210)+1,1))</f>
        <v>#NAME?</v>
      </c>
      <c t="str" s="87" r="C211">
        <f>IF(A211="","",IF(snowball,IF(($E$5-AX211)&lt;0,0,$E$5-AX211),"n/a")+D211)</f>
        <v>#NAME?</v>
      </c>
      <c s="88" r="D211"/>
      <c t="str" s="89" r="E211">
        <f>AN211+AZ211</f>
        <v>#NAME?</v>
      </c>
      <c t="str" s="89" r="F211">
        <f>AO211+BA211</f>
        <v>#NAME?</v>
      </c>
      <c t="str" s="89" r="G211">
        <f>AP211+BB211</f>
        <v>#NAME?</v>
      </c>
      <c t="str" s="89" r="H211">
        <f>AQ211+BC211</f>
        <v>#NAME?</v>
      </c>
      <c t="str" s="89" r="I211">
        <f>AR211+BD211</f>
        <v>#NAME?</v>
      </c>
      <c t="str" s="89" r="J211">
        <f>AS211+BE211</f>
        <v>#NAME?</v>
      </c>
      <c t="str" s="89" r="K211">
        <f>AT211+BF211</f>
        <v>#NAME?</v>
      </c>
      <c t="str" s="89" r="L211">
        <f>AU211+BG211</f>
        <v>#NAME?</v>
      </c>
      <c t="str" s="89" r="M211">
        <f>AV211+BH211</f>
        <v>#NAME?</v>
      </c>
      <c t="str" s="89" r="N211">
        <f>AW211+BI211</f>
        <v>#NAME?</v>
      </c>
      <c s="90" r="O211"/>
      <c t="str" s="89" r="P211">
        <f>SUM(Q211:Z211)</f>
        <v>#NAME?</v>
      </c>
      <c t="str" s="89" r="Q211">
        <f>IF(E$8=0,0,ROUND(Q210-(E211-AB211),2))</f>
        <v>#NAME?</v>
      </c>
      <c t="str" s="89" r="R211">
        <f>IF(F$8=0,0,ROUND(R210-(F211-AC211),2))</f>
        <v>#NAME?</v>
      </c>
      <c t="str" s="89" r="S211">
        <f>IF(G$8=0,0,ROUND(S210-(G211-AD211),2))</f>
        <v>#NAME?</v>
      </c>
      <c t="str" s="89" r="T211">
        <f>IF(H$8=0,0,ROUND(T210-(H211-AE211),2))</f>
        <v>#NAME?</v>
      </c>
      <c t="str" s="89" r="U211">
        <f>IF(I$8=0,0,ROUND(U210-(I211-AF211),2))</f>
        <v>#NAME?</v>
      </c>
      <c t="str" s="89" r="V211">
        <f>IF(J$8=0,0,ROUND(V210-(J211-AG211),2))</f>
        <v> -  </v>
      </c>
      <c t="str" s="89" r="W211">
        <f>IF(K$8=0,0,ROUND(W210-(K211-AH211),2))</f>
        <v> -  </v>
      </c>
      <c t="str" s="89" r="X211">
        <f>IF(L$8=0,0,ROUND(X210-(L211-AI211),2))</f>
        <v> -  </v>
      </c>
      <c t="str" s="89" r="Y211">
        <f>IF(M$8=0,0,ROUND(Y210-(M211-AJ211),2))</f>
        <v> -  </v>
      </c>
      <c t="str" s="89" r="Z211">
        <f>IF(N$8=0,0,ROUND(Z210-(N211-AK211),2))</f>
        <v> -  </v>
      </c>
      <c s="92" r="AA211"/>
      <c t="str" s="89" r="AB211">
        <f>ROUND(Q210*E$9/12,2)</f>
        <v>#NAME?</v>
      </c>
      <c t="str" s="89" r="AC211">
        <f>ROUND(R210*F$9/12,2)</f>
        <v>#NAME?</v>
      </c>
      <c t="str" s="89" r="AD211">
        <f>ROUND(S210*G$9/12,2)</f>
        <v>#NAME?</v>
      </c>
      <c t="str" s="89" r="AE211">
        <f>ROUND(T210*H$9/12,2)</f>
        <v>#NAME?</v>
      </c>
      <c t="str" s="89" r="AF211">
        <f>ROUND(U210*I$9/12,2)</f>
        <v>#NAME?</v>
      </c>
      <c t="str" s="89" r="AG211">
        <f>ROUND(V210*J$9/12,2)</f>
        <v> -  </v>
      </c>
      <c t="str" s="89" r="AH211">
        <f>ROUND(W210*K$9/12,2)</f>
        <v> -  </v>
      </c>
      <c t="str" s="89" r="AI211">
        <f>ROUND(X210*L$9/12,2)</f>
        <v> -  </v>
      </c>
      <c t="str" s="89" r="AJ211">
        <f>ROUND(Y210*M$9/12,2)</f>
        <v> -  </v>
      </c>
      <c t="str" s="89" r="AK211">
        <f>ROUND(Z210*N$9/12,2)</f>
        <v> -  </v>
      </c>
      <c t="str" s="89" r="AL211">
        <f>SUM(AB211:AK211)</f>
        <v>#NAME?</v>
      </c>
      <c s="93" r="AM211"/>
      <c t="str" s="89" r="AN211">
        <f>IF(Q210&gt;0,IF((Q210+AB211)&lt;E$10,Q210+AB211,E$10),0)</f>
        <v>#NAME?</v>
      </c>
      <c t="str" s="89" r="AO211">
        <f>IF(R210&gt;0,IF((R210+AC211)&lt;F$10,R210+AC211,F$10),0)</f>
        <v>#NAME?</v>
      </c>
      <c t="str" s="89" r="AP211">
        <f>IF(S210&gt;0,IF((S210+AD211)&lt;G$10,S210+AD211,G$10),0)</f>
        <v>#NAME?</v>
      </c>
      <c t="str" s="89" r="AQ211">
        <f>IF(T210&gt;0,IF((T210+AE211)&lt;H$10,T210+AE211,H$10),0)</f>
        <v>#NAME?</v>
      </c>
      <c t="str" s="89" r="AR211">
        <f>IF(U210&gt;0,IF((U210+AF211)&lt;I$10,U210+AF211,I$10),0)</f>
        <v>#NAME?</v>
      </c>
      <c t="str" s="89" r="AS211">
        <f>IF(V210&gt;0,IF((V210+AG211)&lt;J$10,V210+AG211,J$10),0)</f>
        <v> -  </v>
      </c>
      <c t="str" s="89" r="AT211">
        <f>IF(W210&gt;0,IF((W210+AH211)&lt;K$10,W210+AH211,K$10),0)</f>
        <v> -  </v>
      </c>
      <c t="str" s="89" r="AU211">
        <f>IF(X210&gt;0,IF((X210+AI211)&lt;L$10,X210+AI211,L$10),0)</f>
        <v> -  </v>
      </c>
      <c t="str" s="89" r="AV211">
        <f>IF(Y210&gt;0,IF((Y210+AJ211)&lt;M$10,Y210+AJ211,M$10),0)</f>
        <v> -  </v>
      </c>
      <c t="str" s="89" r="AW211">
        <f>IF(Z210&gt;0,IF((Z210+AK211)&lt;N$10,Z210+AK211,N$10),0)</f>
        <v> -  </v>
      </c>
      <c t="str" s="89" r="AX211">
        <f>SUM(AN211:AW211)</f>
        <v>#NAME?</v>
      </c>
      <c s="89" r="AY211"/>
      <c t="str" s="91" r="AZ211">
        <f>IF(NOT(snowball),0,IF(Q210&lt;=0,0,IF(AN211+$C211&gt;Q210+AB211,Q210+AB211-AN211,$C211)))</f>
        <v>#NAME?</v>
      </c>
      <c t="str" s="89" r="BA211">
        <f>IF(NOT(snowball),0,IF(R210&lt;=0,0,IF($C211&lt;=SUM($AZ211:AZ211),0,IF(AO211+$C211-SUM($AZ211:AZ211)&gt;R210+AC211,R210+AC211-AO211,$C211-SUM($AZ211:AZ211)))))</f>
        <v>#NAME?</v>
      </c>
      <c t="str" s="89" r="BB211">
        <f>IF(NOT(snowball),0,IF(S210&lt;=0,0,IF($C211&lt;=SUM($AZ211:BA211),0,IF(AP211+$C211-SUM($AZ211:BA211)&gt;S210+AD211,S210+AD211-AP211,$C211-SUM($AZ211:BA211)))))</f>
        <v>#NAME?</v>
      </c>
      <c t="str" s="89" r="BC211">
        <f>IF(NOT(snowball),0,IF(T210&lt;=0,0,IF($C211&lt;=SUM($AZ211:BB211),0,IF(AQ211+$C211-SUM($AZ211:BB211)&gt;T210+AE211,T210+AE211-AQ211,$C211-SUM($AZ211:BB211)))))</f>
        <v>#NAME?</v>
      </c>
      <c t="str" s="89" r="BD211">
        <f>IF(NOT(snowball),0,IF(U210&lt;=0,0,IF($C211&lt;=SUM($AZ211:BC211),0,IF(AR211+$C211-SUM($AZ211:BC211)&gt;U210+AF211,U210+AF211-AR211,$C211-SUM($AZ211:BC211)))))</f>
        <v>#NAME?</v>
      </c>
      <c t="str" s="89" r="BE211">
        <f>IF(NOT(snowball),0,IF(V210&lt;=0,0,IF($C211&lt;=SUM($AZ211:BD211),0,IF(AS211+$C211-SUM($AZ211:BD211)&gt;V210+AG211,V210+AG211-AS211,$C211-SUM($AZ211:BD211)))))</f>
        <v>#NAME?</v>
      </c>
      <c t="str" s="89" r="BF211">
        <f>IF(NOT(snowball),0,IF(W210&lt;=0,0,IF($C211&lt;=SUM($AZ211:BE211),0,IF(AT211+$C211-SUM($AZ211:BE211)&gt;W210+AH211,W210+AH211-AT211,$C211-SUM($AZ211:BE211)))))</f>
        <v>#NAME?</v>
      </c>
      <c t="str" s="89" r="BG211">
        <f>IF(NOT(snowball),0,IF(X210&lt;=0,0,IF($C211&lt;=SUM($AZ211:BF211),0,IF(AU211+$C211-SUM($AZ211:BF211)&gt;X210+AI211,X210+AI211-AU211,$C211-SUM($AZ211:BF211)))))</f>
        <v>#NAME?</v>
      </c>
      <c t="str" s="89" r="BH211">
        <f>IF(NOT(snowball),0,IF(Y210&lt;=0,0,IF($C211&lt;=SUM($AZ211:BG211),0,IF(AV211+$C211-SUM($AZ211:BG211)&gt;Y210+AJ211,Y210+AJ211-AV211,$C211-SUM($AZ211:BG211)))))</f>
        <v>#NAME?</v>
      </c>
      <c t="str" s="89" r="BI211">
        <f>IF(NOT(snowball),0,IF(Z210&lt;=0,0,IF($C211&lt;=SUM($AZ211:BH211),0,IF(AW211+$C211-SUM($AZ211:BH211)&gt;Z210+AK211,Z210+AK211-AW211,$C211-SUM($AZ211:BH211)))))</f>
        <v>#NAME?</v>
      </c>
    </row>
    <row customHeight="1" r="212" ht="10.5">
      <c t="str" s="85" r="A212">
        <f>IF(SUM(Q211:Z211)&lt;=0,"",A211+1)</f>
        <v>#NAME?</v>
      </c>
      <c t="str" s="86" r="B212">
        <f>IF(A212="",NA(),DATE(YEAR(B211),MONTH(B211)+1,1))</f>
        <v>#NAME?</v>
      </c>
      <c t="str" s="87" r="C212">
        <f>IF(A212="","",IF(snowball,IF(($E$5-AX212)&lt;0,0,$E$5-AX212),"n/a")+D212)</f>
        <v>#NAME?</v>
      </c>
      <c s="88" r="D212"/>
      <c t="str" s="89" r="E212">
        <f>AN212+AZ212</f>
        <v>#NAME?</v>
      </c>
      <c t="str" s="89" r="F212">
        <f>AO212+BA212</f>
        <v>#NAME?</v>
      </c>
      <c t="str" s="89" r="G212">
        <f>AP212+BB212</f>
        <v>#NAME?</v>
      </c>
      <c t="str" s="89" r="H212">
        <f>AQ212+BC212</f>
        <v>#NAME?</v>
      </c>
      <c t="str" s="89" r="I212">
        <f>AR212+BD212</f>
        <v>#NAME?</v>
      </c>
      <c t="str" s="89" r="J212">
        <f>AS212+BE212</f>
        <v>#NAME?</v>
      </c>
      <c t="str" s="89" r="K212">
        <f>AT212+BF212</f>
        <v>#NAME?</v>
      </c>
      <c t="str" s="89" r="L212">
        <f>AU212+BG212</f>
        <v>#NAME?</v>
      </c>
      <c t="str" s="89" r="M212">
        <f>AV212+BH212</f>
        <v>#NAME?</v>
      </c>
      <c t="str" s="89" r="N212">
        <f>AW212+BI212</f>
        <v>#NAME?</v>
      </c>
      <c s="90" r="O212"/>
      <c t="str" s="89" r="P212">
        <f>SUM(Q212:Z212)</f>
        <v>#NAME?</v>
      </c>
      <c t="str" s="89" r="Q212">
        <f>IF(E$8=0,0,ROUND(Q211-(E212-AB212),2))</f>
        <v>#NAME?</v>
      </c>
      <c t="str" s="89" r="R212">
        <f>IF(F$8=0,0,ROUND(R211-(F212-AC212),2))</f>
        <v>#NAME?</v>
      </c>
      <c t="str" s="89" r="S212">
        <f>IF(G$8=0,0,ROUND(S211-(G212-AD212),2))</f>
        <v>#NAME?</v>
      </c>
      <c t="str" s="89" r="T212">
        <f>IF(H$8=0,0,ROUND(T211-(H212-AE212),2))</f>
        <v>#NAME?</v>
      </c>
      <c t="str" s="89" r="U212">
        <f>IF(I$8=0,0,ROUND(U211-(I212-AF212),2))</f>
        <v>#NAME?</v>
      </c>
      <c t="str" s="89" r="V212">
        <f>IF(J$8=0,0,ROUND(V211-(J212-AG212),2))</f>
        <v> -  </v>
      </c>
      <c t="str" s="89" r="W212">
        <f>IF(K$8=0,0,ROUND(W211-(K212-AH212),2))</f>
        <v> -  </v>
      </c>
      <c t="str" s="89" r="X212">
        <f>IF(L$8=0,0,ROUND(X211-(L212-AI212),2))</f>
        <v> -  </v>
      </c>
      <c t="str" s="89" r="Y212">
        <f>IF(M$8=0,0,ROUND(Y211-(M212-AJ212),2))</f>
        <v> -  </v>
      </c>
      <c t="str" s="89" r="Z212">
        <f>IF(N$8=0,0,ROUND(Z211-(N212-AK212),2))</f>
        <v> -  </v>
      </c>
      <c s="92" r="AA212"/>
      <c t="str" s="89" r="AB212">
        <f>ROUND(Q211*E$9/12,2)</f>
        <v>#NAME?</v>
      </c>
      <c t="str" s="89" r="AC212">
        <f>ROUND(R211*F$9/12,2)</f>
        <v>#NAME?</v>
      </c>
      <c t="str" s="89" r="AD212">
        <f>ROUND(S211*G$9/12,2)</f>
        <v>#NAME?</v>
      </c>
      <c t="str" s="89" r="AE212">
        <f>ROUND(T211*H$9/12,2)</f>
        <v>#NAME?</v>
      </c>
      <c t="str" s="89" r="AF212">
        <f>ROUND(U211*I$9/12,2)</f>
        <v>#NAME?</v>
      </c>
      <c t="str" s="89" r="AG212">
        <f>ROUND(V211*J$9/12,2)</f>
        <v> -  </v>
      </c>
      <c t="str" s="89" r="AH212">
        <f>ROUND(W211*K$9/12,2)</f>
        <v> -  </v>
      </c>
      <c t="str" s="89" r="AI212">
        <f>ROUND(X211*L$9/12,2)</f>
        <v> -  </v>
      </c>
      <c t="str" s="89" r="AJ212">
        <f>ROUND(Y211*M$9/12,2)</f>
        <v> -  </v>
      </c>
      <c t="str" s="89" r="AK212">
        <f>ROUND(Z211*N$9/12,2)</f>
        <v> -  </v>
      </c>
      <c t="str" s="89" r="AL212">
        <f>SUM(AB212:AK212)</f>
        <v>#NAME?</v>
      </c>
      <c s="93" r="AM212"/>
      <c t="str" s="89" r="AN212">
        <f>IF(Q211&gt;0,IF((Q211+AB212)&lt;E$10,Q211+AB212,E$10),0)</f>
        <v>#NAME?</v>
      </c>
      <c t="str" s="89" r="AO212">
        <f>IF(R211&gt;0,IF((R211+AC212)&lt;F$10,R211+AC212,F$10),0)</f>
        <v>#NAME?</v>
      </c>
      <c t="str" s="89" r="AP212">
        <f>IF(S211&gt;0,IF((S211+AD212)&lt;G$10,S211+AD212,G$10),0)</f>
        <v>#NAME?</v>
      </c>
      <c t="str" s="89" r="AQ212">
        <f>IF(T211&gt;0,IF((T211+AE212)&lt;H$10,T211+AE212,H$10),0)</f>
        <v>#NAME?</v>
      </c>
      <c t="str" s="89" r="AR212">
        <f>IF(U211&gt;0,IF((U211+AF212)&lt;I$10,U211+AF212,I$10),0)</f>
        <v>#NAME?</v>
      </c>
      <c t="str" s="89" r="AS212">
        <f>IF(V211&gt;0,IF((V211+AG212)&lt;J$10,V211+AG212,J$10),0)</f>
        <v> -  </v>
      </c>
      <c t="str" s="89" r="AT212">
        <f>IF(W211&gt;0,IF((W211+AH212)&lt;K$10,W211+AH212,K$10),0)</f>
        <v> -  </v>
      </c>
      <c t="str" s="89" r="AU212">
        <f>IF(X211&gt;0,IF((X211+AI212)&lt;L$10,X211+AI212,L$10),0)</f>
        <v> -  </v>
      </c>
      <c t="str" s="89" r="AV212">
        <f>IF(Y211&gt;0,IF((Y211+AJ212)&lt;M$10,Y211+AJ212,M$10),0)</f>
        <v> -  </v>
      </c>
      <c t="str" s="89" r="AW212">
        <f>IF(Z211&gt;0,IF((Z211+AK212)&lt;N$10,Z211+AK212,N$10),0)</f>
        <v> -  </v>
      </c>
      <c t="str" s="89" r="AX212">
        <f>SUM(AN212:AW212)</f>
        <v>#NAME?</v>
      </c>
      <c s="89" r="AY212"/>
      <c t="str" s="91" r="AZ212">
        <f>IF(NOT(snowball),0,IF(Q211&lt;=0,0,IF(AN212+$C212&gt;Q211+AB212,Q211+AB212-AN212,$C212)))</f>
        <v>#NAME?</v>
      </c>
      <c t="str" s="89" r="BA212">
        <f>IF(NOT(snowball),0,IF(R211&lt;=0,0,IF($C212&lt;=SUM($AZ212:AZ212),0,IF(AO212+$C212-SUM($AZ212:AZ212)&gt;R211+AC212,R211+AC212-AO212,$C212-SUM($AZ212:AZ212)))))</f>
        <v>#NAME?</v>
      </c>
      <c t="str" s="89" r="BB212">
        <f>IF(NOT(snowball),0,IF(S211&lt;=0,0,IF($C212&lt;=SUM($AZ212:BA212),0,IF(AP212+$C212-SUM($AZ212:BA212)&gt;S211+AD212,S211+AD212-AP212,$C212-SUM($AZ212:BA212)))))</f>
        <v>#NAME?</v>
      </c>
      <c t="str" s="89" r="BC212">
        <f>IF(NOT(snowball),0,IF(T211&lt;=0,0,IF($C212&lt;=SUM($AZ212:BB212),0,IF(AQ212+$C212-SUM($AZ212:BB212)&gt;T211+AE212,T211+AE212-AQ212,$C212-SUM($AZ212:BB212)))))</f>
        <v>#NAME?</v>
      </c>
      <c t="str" s="89" r="BD212">
        <f>IF(NOT(snowball),0,IF(U211&lt;=0,0,IF($C212&lt;=SUM($AZ212:BC212),0,IF(AR212+$C212-SUM($AZ212:BC212)&gt;U211+AF212,U211+AF212-AR212,$C212-SUM($AZ212:BC212)))))</f>
        <v>#NAME?</v>
      </c>
      <c t="str" s="89" r="BE212">
        <f>IF(NOT(snowball),0,IF(V211&lt;=0,0,IF($C212&lt;=SUM($AZ212:BD212),0,IF(AS212+$C212-SUM($AZ212:BD212)&gt;V211+AG212,V211+AG212-AS212,$C212-SUM($AZ212:BD212)))))</f>
        <v>#NAME?</v>
      </c>
      <c t="str" s="89" r="BF212">
        <f>IF(NOT(snowball),0,IF(W211&lt;=0,0,IF($C212&lt;=SUM($AZ212:BE212),0,IF(AT212+$C212-SUM($AZ212:BE212)&gt;W211+AH212,W211+AH212-AT212,$C212-SUM($AZ212:BE212)))))</f>
        <v>#NAME?</v>
      </c>
      <c t="str" s="89" r="BG212">
        <f>IF(NOT(snowball),0,IF(X211&lt;=0,0,IF($C212&lt;=SUM($AZ212:BF212),0,IF(AU212+$C212-SUM($AZ212:BF212)&gt;X211+AI212,X211+AI212-AU212,$C212-SUM($AZ212:BF212)))))</f>
        <v>#NAME?</v>
      </c>
      <c t="str" s="89" r="BH212">
        <f>IF(NOT(snowball),0,IF(Y211&lt;=0,0,IF($C212&lt;=SUM($AZ212:BG212),0,IF(AV212+$C212-SUM($AZ212:BG212)&gt;Y211+AJ212,Y211+AJ212-AV212,$C212-SUM($AZ212:BG212)))))</f>
        <v>#NAME?</v>
      </c>
      <c t="str" s="89" r="BI212">
        <f>IF(NOT(snowball),0,IF(Z211&lt;=0,0,IF($C212&lt;=SUM($AZ212:BH212),0,IF(AW212+$C212-SUM($AZ212:BH212)&gt;Z211+AK212,Z211+AK212-AW212,$C212-SUM($AZ212:BH212)))))</f>
        <v>#NAME?</v>
      </c>
    </row>
    <row customHeight="1" r="213" ht="10.5">
      <c t="str" s="85" r="A213">
        <f>IF(SUM(Q212:Z212)&lt;=0,"",A212+1)</f>
        <v>#NAME?</v>
      </c>
      <c t="str" s="86" r="B213">
        <f>IF(A213="",NA(),DATE(YEAR(B212),MONTH(B212)+1,1))</f>
        <v>#NAME?</v>
      </c>
      <c t="str" s="87" r="C213">
        <f>IF(A213="","",IF(snowball,IF(($E$5-AX213)&lt;0,0,$E$5-AX213),"n/a")+D213)</f>
        <v>#NAME?</v>
      </c>
      <c s="88" r="D213"/>
      <c t="str" s="89" r="E213">
        <f>AN213+AZ213</f>
        <v>#NAME?</v>
      </c>
      <c t="str" s="89" r="F213">
        <f>AO213+BA213</f>
        <v>#NAME?</v>
      </c>
      <c t="str" s="89" r="G213">
        <f>AP213+BB213</f>
        <v>#NAME?</v>
      </c>
      <c t="str" s="89" r="H213">
        <f>AQ213+BC213</f>
        <v>#NAME?</v>
      </c>
      <c t="str" s="89" r="I213">
        <f>AR213+BD213</f>
        <v>#NAME?</v>
      </c>
      <c t="str" s="89" r="J213">
        <f>AS213+BE213</f>
        <v>#NAME?</v>
      </c>
      <c t="str" s="89" r="K213">
        <f>AT213+BF213</f>
        <v>#NAME?</v>
      </c>
      <c t="str" s="89" r="L213">
        <f>AU213+BG213</f>
        <v>#NAME?</v>
      </c>
      <c t="str" s="89" r="M213">
        <f>AV213+BH213</f>
        <v>#NAME?</v>
      </c>
      <c t="str" s="89" r="N213">
        <f>AW213+BI213</f>
        <v>#NAME?</v>
      </c>
      <c s="90" r="O213"/>
      <c t="str" s="89" r="P213">
        <f>SUM(Q213:Z213)</f>
        <v>#NAME?</v>
      </c>
      <c t="str" s="89" r="Q213">
        <f>IF(E$8=0,0,ROUND(Q212-(E213-AB213),2))</f>
        <v>#NAME?</v>
      </c>
      <c t="str" s="89" r="R213">
        <f>IF(F$8=0,0,ROUND(R212-(F213-AC213),2))</f>
        <v>#NAME?</v>
      </c>
      <c t="str" s="89" r="S213">
        <f>IF(G$8=0,0,ROUND(S212-(G213-AD213),2))</f>
        <v>#NAME?</v>
      </c>
      <c t="str" s="89" r="T213">
        <f>IF(H$8=0,0,ROUND(T212-(H213-AE213),2))</f>
        <v>#NAME?</v>
      </c>
      <c t="str" s="89" r="U213">
        <f>IF(I$8=0,0,ROUND(U212-(I213-AF213),2))</f>
        <v>#NAME?</v>
      </c>
      <c t="str" s="89" r="V213">
        <f>IF(J$8=0,0,ROUND(V212-(J213-AG213),2))</f>
        <v> -  </v>
      </c>
      <c t="str" s="89" r="W213">
        <f>IF(K$8=0,0,ROUND(W212-(K213-AH213),2))</f>
        <v> -  </v>
      </c>
      <c t="str" s="89" r="X213">
        <f>IF(L$8=0,0,ROUND(X212-(L213-AI213),2))</f>
        <v> -  </v>
      </c>
      <c t="str" s="89" r="Y213">
        <f>IF(M$8=0,0,ROUND(Y212-(M213-AJ213),2))</f>
        <v> -  </v>
      </c>
      <c t="str" s="89" r="Z213">
        <f>IF(N$8=0,0,ROUND(Z212-(N213-AK213),2))</f>
        <v> -  </v>
      </c>
      <c s="92" r="AA213"/>
      <c t="str" s="89" r="AB213">
        <f>ROUND(Q212*E$9/12,2)</f>
        <v>#NAME?</v>
      </c>
      <c t="str" s="89" r="AC213">
        <f>ROUND(R212*F$9/12,2)</f>
        <v>#NAME?</v>
      </c>
      <c t="str" s="89" r="AD213">
        <f>ROUND(S212*G$9/12,2)</f>
        <v>#NAME?</v>
      </c>
      <c t="str" s="89" r="AE213">
        <f>ROUND(T212*H$9/12,2)</f>
        <v>#NAME?</v>
      </c>
      <c t="str" s="89" r="AF213">
        <f>ROUND(U212*I$9/12,2)</f>
        <v>#NAME?</v>
      </c>
      <c t="str" s="89" r="AG213">
        <f>ROUND(V212*J$9/12,2)</f>
        <v> -  </v>
      </c>
      <c t="str" s="89" r="AH213">
        <f>ROUND(W212*K$9/12,2)</f>
        <v> -  </v>
      </c>
      <c t="str" s="89" r="AI213">
        <f>ROUND(X212*L$9/12,2)</f>
        <v> -  </v>
      </c>
      <c t="str" s="89" r="AJ213">
        <f>ROUND(Y212*M$9/12,2)</f>
        <v> -  </v>
      </c>
      <c t="str" s="89" r="AK213">
        <f>ROUND(Z212*N$9/12,2)</f>
        <v> -  </v>
      </c>
      <c t="str" s="89" r="AL213">
        <f>SUM(AB213:AK213)</f>
        <v>#NAME?</v>
      </c>
      <c s="93" r="AM213"/>
      <c t="str" s="89" r="AN213">
        <f>IF(Q212&gt;0,IF((Q212+AB213)&lt;E$10,Q212+AB213,E$10),0)</f>
        <v>#NAME?</v>
      </c>
      <c t="str" s="89" r="AO213">
        <f>IF(R212&gt;0,IF((R212+AC213)&lt;F$10,R212+AC213,F$10),0)</f>
        <v>#NAME?</v>
      </c>
      <c t="str" s="89" r="AP213">
        <f>IF(S212&gt;0,IF((S212+AD213)&lt;G$10,S212+AD213,G$10),0)</f>
        <v>#NAME?</v>
      </c>
      <c t="str" s="89" r="AQ213">
        <f>IF(T212&gt;0,IF((T212+AE213)&lt;H$10,T212+AE213,H$10),0)</f>
        <v>#NAME?</v>
      </c>
      <c t="str" s="89" r="AR213">
        <f>IF(U212&gt;0,IF((U212+AF213)&lt;I$10,U212+AF213,I$10),0)</f>
        <v>#NAME?</v>
      </c>
      <c t="str" s="89" r="AS213">
        <f>IF(V212&gt;0,IF((V212+AG213)&lt;J$10,V212+AG213,J$10),0)</f>
        <v> -  </v>
      </c>
      <c t="str" s="89" r="AT213">
        <f>IF(W212&gt;0,IF((W212+AH213)&lt;K$10,W212+AH213,K$10),0)</f>
        <v> -  </v>
      </c>
      <c t="str" s="89" r="AU213">
        <f>IF(X212&gt;0,IF((X212+AI213)&lt;L$10,X212+AI213,L$10),0)</f>
        <v> -  </v>
      </c>
      <c t="str" s="89" r="AV213">
        <f>IF(Y212&gt;0,IF((Y212+AJ213)&lt;M$10,Y212+AJ213,M$10),0)</f>
        <v> -  </v>
      </c>
      <c t="str" s="89" r="AW213">
        <f>IF(Z212&gt;0,IF((Z212+AK213)&lt;N$10,Z212+AK213,N$10),0)</f>
        <v> -  </v>
      </c>
      <c t="str" s="89" r="AX213">
        <f>SUM(AN213:AW213)</f>
        <v>#NAME?</v>
      </c>
      <c s="89" r="AY213"/>
      <c t="str" s="91" r="AZ213">
        <f>IF(NOT(snowball),0,IF(Q212&lt;=0,0,IF(AN213+$C213&gt;Q212+AB213,Q212+AB213-AN213,$C213)))</f>
        <v>#NAME?</v>
      </c>
      <c t="str" s="89" r="BA213">
        <f>IF(NOT(snowball),0,IF(R212&lt;=0,0,IF($C213&lt;=SUM($AZ213:AZ213),0,IF(AO213+$C213-SUM($AZ213:AZ213)&gt;R212+AC213,R212+AC213-AO213,$C213-SUM($AZ213:AZ213)))))</f>
        <v>#NAME?</v>
      </c>
      <c t="str" s="89" r="BB213">
        <f>IF(NOT(snowball),0,IF(S212&lt;=0,0,IF($C213&lt;=SUM($AZ213:BA213),0,IF(AP213+$C213-SUM($AZ213:BA213)&gt;S212+AD213,S212+AD213-AP213,$C213-SUM($AZ213:BA213)))))</f>
        <v>#NAME?</v>
      </c>
      <c t="str" s="89" r="BC213">
        <f>IF(NOT(snowball),0,IF(T212&lt;=0,0,IF($C213&lt;=SUM($AZ213:BB213),0,IF(AQ213+$C213-SUM($AZ213:BB213)&gt;T212+AE213,T212+AE213-AQ213,$C213-SUM($AZ213:BB213)))))</f>
        <v>#NAME?</v>
      </c>
      <c t="str" s="89" r="BD213">
        <f>IF(NOT(snowball),0,IF(U212&lt;=0,0,IF($C213&lt;=SUM($AZ213:BC213),0,IF(AR213+$C213-SUM($AZ213:BC213)&gt;U212+AF213,U212+AF213-AR213,$C213-SUM($AZ213:BC213)))))</f>
        <v>#NAME?</v>
      </c>
      <c t="str" s="89" r="BE213">
        <f>IF(NOT(snowball),0,IF(V212&lt;=0,0,IF($C213&lt;=SUM($AZ213:BD213),0,IF(AS213+$C213-SUM($AZ213:BD213)&gt;V212+AG213,V212+AG213-AS213,$C213-SUM($AZ213:BD213)))))</f>
        <v>#NAME?</v>
      </c>
      <c t="str" s="89" r="BF213">
        <f>IF(NOT(snowball),0,IF(W212&lt;=0,0,IF($C213&lt;=SUM($AZ213:BE213),0,IF(AT213+$C213-SUM($AZ213:BE213)&gt;W212+AH213,W212+AH213-AT213,$C213-SUM($AZ213:BE213)))))</f>
        <v>#NAME?</v>
      </c>
      <c t="str" s="89" r="BG213">
        <f>IF(NOT(snowball),0,IF(X212&lt;=0,0,IF($C213&lt;=SUM($AZ213:BF213),0,IF(AU213+$C213-SUM($AZ213:BF213)&gt;X212+AI213,X212+AI213-AU213,$C213-SUM($AZ213:BF213)))))</f>
        <v>#NAME?</v>
      </c>
      <c t="str" s="89" r="BH213">
        <f>IF(NOT(snowball),0,IF(Y212&lt;=0,0,IF($C213&lt;=SUM($AZ213:BG213),0,IF(AV213+$C213-SUM($AZ213:BG213)&gt;Y212+AJ213,Y212+AJ213-AV213,$C213-SUM($AZ213:BG213)))))</f>
        <v>#NAME?</v>
      </c>
      <c t="str" s="89" r="BI213">
        <f>IF(NOT(snowball),0,IF(Z212&lt;=0,0,IF($C213&lt;=SUM($AZ213:BH213),0,IF(AW213+$C213-SUM($AZ213:BH213)&gt;Z212+AK213,Z212+AK213-AW213,$C213-SUM($AZ213:BH213)))))</f>
        <v>#NAME?</v>
      </c>
    </row>
    <row customHeight="1" r="214" ht="10.5">
      <c t="str" s="85" r="A214">
        <f>IF(SUM(Q213:Z213)&lt;=0,"",A213+1)</f>
        <v>#NAME?</v>
      </c>
      <c t="str" s="86" r="B214">
        <f>IF(A214="",NA(),DATE(YEAR(B213),MONTH(B213)+1,1))</f>
        <v>#NAME?</v>
      </c>
      <c t="str" s="87" r="C214">
        <f>IF(A214="","",IF(snowball,IF(($E$5-AX214)&lt;0,0,$E$5-AX214),"n/a")+D214)</f>
        <v>#NAME?</v>
      </c>
      <c s="88" r="D214"/>
      <c t="str" s="89" r="E214">
        <f>AN214+AZ214</f>
        <v>#NAME?</v>
      </c>
      <c t="str" s="89" r="F214">
        <f>AO214+BA214</f>
        <v>#NAME?</v>
      </c>
      <c t="str" s="89" r="G214">
        <f>AP214+BB214</f>
        <v>#NAME?</v>
      </c>
      <c t="str" s="89" r="H214">
        <f>AQ214+BC214</f>
        <v>#NAME?</v>
      </c>
      <c t="str" s="89" r="I214">
        <f>AR214+BD214</f>
        <v>#NAME?</v>
      </c>
      <c t="str" s="89" r="J214">
        <f>AS214+BE214</f>
        <v>#NAME?</v>
      </c>
      <c t="str" s="89" r="K214">
        <f>AT214+BF214</f>
        <v>#NAME?</v>
      </c>
      <c t="str" s="89" r="L214">
        <f>AU214+BG214</f>
        <v>#NAME?</v>
      </c>
      <c t="str" s="89" r="M214">
        <f>AV214+BH214</f>
        <v>#NAME?</v>
      </c>
      <c t="str" s="89" r="N214">
        <f>AW214+BI214</f>
        <v>#NAME?</v>
      </c>
      <c s="90" r="O214"/>
      <c t="str" s="89" r="P214">
        <f>SUM(Q214:Z214)</f>
        <v>#NAME?</v>
      </c>
      <c t="str" s="89" r="Q214">
        <f>IF(E$8=0,0,ROUND(Q213-(E214-AB214),2))</f>
        <v>#NAME?</v>
      </c>
      <c t="str" s="89" r="R214">
        <f>IF(F$8=0,0,ROUND(R213-(F214-AC214),2))</f>
        <v>#NAME?</v>
      </c>
      <c t="str" s="89" r="S214">
        <f>IF(G$8=0,0,ROUND(S213-(G214-AD214),2))</f>
        <v>#NAME?</v>
      </c>
      <c t="str" s="89" r="T214">
        <f>IF(H$8=0,0,ROUND(T213-(H214-AE214),2))</f>
        <v>#NAME?</v>
      </c>
      <c t="str" s="89" r="U214">
        <f>IF(I$8=0,0,ROUND(U213-(I214-AF214),2))</f>
        <v>#NAME?</v>
      </c>
      <c t="str" s="89" r="V214">
        <f>IF(J$8=0,0,ROUND(V213-(J214-AG214),2))</f>
        <v> -  </v>
      </c>
      <c t="str" s="89" r="W214">
        <f>IF(K$8=0,0,ROUND(W213-(K214-AH214),2))</f>
        <v> -  </v>
      </c>
      <c t="str" s="89" r="X214">
        <f>IF(L$8=0,0,ROUND(X213-(L214-AI214),2))</f>
        <v> -  </v>
      </c>
      <c t="str" s="89" r="Y214">
        <f>IF(M$8=0,0,ROUND(Y213-(M214-AJ214),2))</f>
        <v> -  </v>
      </c>
      <c t="str" s="89" r="Z214">
        <f>IF(N$8=0,0,ROUND(Z213-(N214-AK214),2))</f>
        <v> -  </v>
      </c>
      <c s="92" r="AA214"/>
      <c t="str" s="89" r="AB214">
        <f>ROUND(Q213*E$9/12,2)</f>
        <v>#NAME?</v>
      </c>
      <c t="str" s="89" r="AC214">
        <f>ROUND(R213*F$9/12,2)</f>
        <v>#NAME?</v>
      </c>
      <c t="str" s="89" r="AD214">
        <f>ROUND(S213*G$9/12,2)</f>
        <v>#NAME?</v>
      </c>
      <c t="str" s="89" r="AE214">
        <f>ROUND(T213*H$9/12,2)</f>
        <v>#NAME?</v>
      </c>
      <c t="str" s="89" r="AF214">
        <f>ROUND(U213*I$9/12,2)</f>
        <v>#NAME?</v>
      </c>
      <c t="str" s="89" r="AG214">
        <f>ROUND(V213*J$9/12,2)</f>
        <v> -  </v>
      </c>
      <c t="str" s="89" r="AH214">
        <f>ROUND(W213*K$9/12,2)</f>
        <v> -  </v>
      </c>
      <c t="str" s="89" r="AI214">
        <f>ROUND(X213*L$9/12,2)</f>
        <v> -  </v>
      </c>
      <c t="str" s="89" r="AJ214">
        <f>ROUND(Y213*M$9/12,2)</f>
        <v> -  </v>
      </c>
      <c t="str" s="89" r="AK214">
        <f>ROUND(Z213*N$9/12,2)</f>
        <v> -  </v>
      </c>
      <c t="str" s="89" r="AL214">
        <f>SUM(AB214:AK214)</f>
        <v>#NAME?</v>
      </c>
      <c s="93" r="AM214"/>
      <c t="str" s="89" r="AN214">
        <f>IF(Q213&gt;0,IF((Q213+AB214)&lt;E$10,Q213+AB214,E$10),0)</f>
        <v>#NAME?</v>
      </c>
      <c t="str" s="89" r="AO214">
        <f>IF(R213&gt;0,IF((R213+AC214)&lt;F$10,R213+AC214,F$10),0)</f>
        <v>#NAME?</v>
      </c>
      <c t="str" s="89" r="AP214">
        <f>IF(S213&gt;0,IF((S213+AD214)&lt;G$10,S213+AD214,G$10),0)</f>
        <v>#NAME?</v>
      </c>
      <c t="str" s="89" r="AQ214">
        <f>IF(T213&gt;0,IF((T213+AE214)&lt;H$10,T213+AE214,H$10),0)</f>
        <v>#NAME?</v>
      </c>
      <c t="str" s="89" r="AR214">
        <f>IF(U213&gt;0,IF((U213+AF214)&lt;I$10,U213+AF214,I$10),0)</f>
        <v>#NAME?</v>
      </c>
      <c t="str" s="89" r="AS214">
        <f>IF(V213&gt;0,IF((V213+AG214)&lt;J$10,V213+AG214,J$10),0)</f>
        <v> -  </v>
      </c>
      <c t="str" s="89" r="AT214">
        <f>IF(W213&gt;0,IF((W213+AH214)&lt;K$10,W213+AH214,K$10),0)</f>
        <v> -  </v>
      </c>
      <c t="str" s="89" r="AU214">
        <f>IF(X213&gt;0,IF((X213+AI214)&lt;L$10,X213+AI214,L$10),0)</f>
        <v> -  </v>
      </c>
      <c t="str" s="89" r="AV214">
        <f>IF(Y213&gt;0,IF((Y213+AJ214)&lt;M$10,Y213+AJ214,M$10),0)</f>
        <v> -  </v>
      </c>
      <c t="str" s="89" r="AW214">
        <f>IF(Z213&gt;0,IF((Z213+AK214)&lt;N$10,Z213+AK214,N$10),0)</f>
        <v> -  </v>
      </c>
      <c t="str" s="89" r="AX214">
        <f>SUM(AN214:AW214)</f>
        <v>#NAME?</v>
      </c>
      <c s="89" r="AY214"/>
      <c t="str" s="91" r="AZ214">
        <f>IF(NOT(snowball),0,IF(Q213&lt;=0,0,IF(AN214+$C214&gt;Q213+AB214,Q213+AB214-AN214,$C214)))</f>
        <v>#NAME?</v>
      </c>
      <c t="str" s="89" r="BA214">
        <f>IF(NOT(snowball),0,IF(R213&lt;=0,0,IF($C214&lt;=SUM($AZ214:AZ214),0,IF(AO214+$C214-SUM($AZ214:AZ214)&gt;R213+AC214,R213+AC214-AO214,$C214-SUM($AZ214:AZ214)))))</f>
        <v>#NAME?</v>
      </c>
      <c t="str" s="89" r="BB214">
        <f>IF(NOT(snowball),0,IF(S213&lt;=0,0,IF($C214&lt;=SUM($AZ214:BA214),0,IF(AP214+$C214-SUM($AZ214:BA214)&gt;S213+AD214,S213+AD214-AP214,$C214-SUM($AZ214:BA214)))))</f>
        <v>#NAME?</v>
      </c>
      <c t="str" s="89" r="BC214">
        <f>IF(NOT(snowball),0,IF(T213&lt;=0,0,IF($C214&lt;=SUM($AZ214:BB214),0,IF(AQ214+$C214-SUM($AZ214:BB214)&gt;T213+AE214,T213+AE214-AQ214,$C214-SUM($AZ214:BB214)))))</f>
        <v>#NAME?</v>
      </c>
      <c t="str" s="89" r="BD214">
        <f>IF(NOT(snowball),0,IF(U213&lt;=0,0,IF($C214&lt;=SUM($AZ214:BC214),0,IF(AR214+$C214-SUM($AZ214:BC214)&gt;U213+AF214,U213+AF214-AR214,$C214-SUM($AZ214:BC214)))))</f>
        <v>#NAME?</v>
      </c>
      <c t="str" s="89" r="BE214">
        <f>IF(NOT(snowball),0,IF(V213&lt;=0,0,IF($C214&lt;=SUM($AZ214:BD214),0,IF(AS214+$C214-SUM($AZ214:BD214)&gt;V213+AG214,V213+AG214-AS214,$C214-SUM($AZ214:BD214)))))</f>
        <v>#NAME?</v>
      </c>
      <c t="str" s="89" r="BF214">
        <f>IF(NOT(snowball),0,IF(W213&lt;=0,0,IF($C214&lt;=SUM($AZ214:BE214),0,IF(AT214+$C214-SUM($AZ214:BE214)&gt;W213+AH214,W213+AH214-AT214,$C214-SUM($AZ214:BE214)))))</f>
        <v>#NAME?</v>
      </c>
      <c t="str" s="89" r="BG214">
        <f>IF(NOT(snowball),0,IF(X213&lt;=0,0,IF($C214&lt;=SUM($AZ214:BF214),0,IF(AU214+$C214-SUM($AZ214:BF214)&gt;X213+AI214,X213+AI214-AU214,$C214-SUM($AZ214:BF214)))))</f>
        <v>#NAME?</v>
      </c>
      <c t="str" s="89" r="BH214">
        <f>IF(NOT(snowball),0,IF(Y213&lt;=0,0,IF($C214&lt;=SUM($AZ214:BG214),0,IF(AV214+$C214-SUM($AZ214:BG214)&gt;Y213+AJ214,Y213+AJ214-AV214,$C214-SUM($AZ214:BG214)))))</f>
        <v>#NAME?</v>
      </c>
      <c t="str" s="89" r="BI214">
        <f>IF(NOT(snowball),0,IF(Z213&lt;=0,0,IF($C214&lt;=SUM($AZ214:BH214),0,IF(AW214+$C214-SUM($AZ214:BH214)&gt;Z213+AK214,Z213+AK214-AW214,$C214-SUM($AZ214:BH214)))))</f>
        <v>#NAME?</v>
      </c>
    </row>
    <row customHeight="1" r="215" ht="10.5">
      <c t="str" s="85" r="A215">
        <f>IF(SUM(Q214:Z214)&lt;=0,"",A214+1)</f>
        <v>#NAME?</v>
      </c>
      <c t="str" s="86" r="B215">
        <f>IF(A215="",NA(),DATE(YEAR(B214),MONTH(B214)+1,1))</f>
        <v>#NAME?</v>
      </c>
      <c t="str" s="87" r="C215">
        <f>IF(A215="","",IF(snowball,IF(($E$5-AX215)&lt;0,0,$E$5-AX215),"n/a")+D215)</f>
        <v>#NAME?</v>
      </c>
      <c s="88" r="D215"/>
      <c t="str" s="89" r="E215">
        <f>AN215+AZ215</f>
        <v>#NAME?</v>
      </c>
      <c t="str" s="89" r="F215">
        <f>AO215+BA215</f>
        <v>#NAME?</v>
      </c>
      <c t="str" s="89" r="G215">
        <f>AP215+BB215</f>
        <v>#NAME?</v>
      </c>
      <c t="str" s="89" r="H215">
        <f>AQ215+BC215</f>
        <v>#NAME?</v>
      </c>
      <c t="str" s="89" r="I215">
        <f>AR215+BD215</f>
        <v>#NAME?</v>
      </c>
      <c t="str" s="89" r="J215">
        <f>AS215+BE215</f>
        <v>#NAME?</v>
      </c>
      <c t="str" s="89" r="K215">
        <f>AT215+BF215</f>
        <v>#NAME?</v>
      </c>
      <c t="str" s="89" r="L215">
        <f>AU215+BG215</f>
        <v>#NAME?</v>
      </c>
      <c t="str" s="89" r="M215">
        <f>AV215+BH215</f>
        <v>#NAME?</v>
      </c>
      <c t="str" s="89" r="N215">
        <f>AW215+BI215</f>
        <v>#NAME?</v>
      </c>
      <c s="90" r="O215"/>
      <c t="str" s="89" r="P215">
        <f>SUM(Q215:Z215)</f>
        <v>#NAME?</v>
      </c>
      <c t="str" s="89" r="Q215">
        <f>IF(E$8=0,0,ROUND(Q214-(E215-AB215),2))</f>
        <v>#NAME?</v>
      </c>
      <c t="str" s="89" r="R215">
        <f>IF(F$8=0,0,ROUND(R214-(F215-AC215),2))</f>
        <v>#NAME?</v>
      </c>
      <c t="str" s="89" r="S215">
        <f>IF(G$8=0,0,ROUND(S214-(G215-AD215),2))</f>
        <v>#NAME?</v>
      </c>
      <c t="str" s="89" r="T215">
        <f>IF(H$8=0,0,ROUND(T214-(H215-AE215),2))</f>
        <v>#NAME?</v>
      </c>
      <c t="str" s="89" r="U215">
        <f>IF(I$8=0,0,ROUND(U214-(I215-AF215),2))</f>
        <v>#NAME?</v>
      </c>
      <c t="str" s="89" r="V215">
        <f>IF(J$8=0,0,ROUND(V214-(J215-AG215),2))</f>
        <v> -  </v>
      </c>
      <c t="str" s="89" r="W215">
        <f>IF(K$8=0,0,ROUND(W214-(K215-AH215),2))</f>
        <v> -  </v>
      </c>
      <c t="str" s="89" r="X215">
        <f>IF(L$8=0,0,ROUND(X214-(L215-AI215),2))</f>
        <v> -  </v>
      </c>
      <c t="str" s="89" r="Y215">
        <f>IF(M$8=0,0,ROUND(Y214-(M215-AJ215),2))</f>
        <v> -  </v>
      </c>
      <c t="str" s="89" r="Z215">
        <f>IF(N$8=0,0,ROUND(Z214-(N215-AK215),2))</f>
        <v> -  </v>
      </c>
      <c s="92" r="AA215"/>
      <c t="str" s="89" r="AB215">
        <f>ROUND(Q214*E$9/12,2)</f>
        <v>#NAME?</v>
      </c>
      <c t="str" s="89" r="AC215">
        <f>ROUND(R214*F$9/12,2)</f>
        <v>#NAME?</v>
      </c>
      <c t="str" s="89" r="AD215">
        <f>ROUND(S214*G$9/12,2)</f>
        <v>#NAME?</v>
      </c>
      <c t="str" s="89" r="AE215">
        <f>ROUND(T214*H$9/12,2)</f>
        <v>#NAME?</v>
      </c>
      <c t="str" s="89" r="AF215">
        <f>ROUND(U214*I$9/12,2)</f>
        <v>#NAME?</v>
      </c>
      <c t="str" s="89" r="AG215">
        <f>ROUND(V214*J$9/12,2)</f>
        <v> -  </v>
      </c>
      <c t="str" s="89" r="AH215">
        <f>ROUND(W214*K$9/12,2)</f>
        <v> -  </v>
      </c>
      <c t="str" s="89" r="AI215">
        <f>ROUND(X214*L$9/12,2)</f>
        <v> -  </v>
      </c>
      <c t="str" s="89" r="AJ215">
        <f>ROUND(Y214*M$9/12,2)</f>
        <v> -  </v>
      </c>
      <c t="str" s="89" r="AK215">
        <f>ROUND(Z214*N$9/12,2)</f>
        <v> -  </v>
      </c>
      <c t="str" s="89" r="AL215">
        <f>SUM(AB215:AK215)</f>
        <v>#NAME?</v>
      </c>
      <c s="93" r="AM215"/>
      <c t="str" s="89" r="AN215">
        <f>IF(Q214&gt;0,IF((Q214+AB215)&lt;E$10,Q214+AB215,E$10),0)</f>
        <v>#NAME?</v>
      </c>
      <c t="str" s="89" r="AO215">
        <f>IF(R214&gt;0,IF((R214+AC215)&lt;F$10,R214+AC215,F$10),0)</f>
        <v>#NAME?</v>
      </c>
      <c t="str" s="89" r="AP215">
        <f>IF(S214&gt;0,IF((S214+AD215)&lt;G$10,S214+AD215,G$10),0)</f>
        <v>#NAME?</v>
      </c>
      <c t="str" s="89" r="AQ215">
        <f>IF(T214&gt;0,IF((T214+AE215)&lt;H$10,T214+AE215,H$10),0)</f>
        <v>#NAME?</v>
      </c>
      <c t="str" s="89" r="AR215">
        <f>IF(U214&gt;0,IF((U214+AF215)&lt;I$10,U214+AF215,I$10),0)</f>
        <v>#NAME?</v>
      </c>
      <c t="str" s="89" r="AS215">
        <f>IF(V214&gt;0,IF((V214+AG215)&lt;J$10,V214+AG215,J$10),0)</f>
        <v> -  </v>
      </c>
      <c t="str" s="89" r="AT215">
        <f>IF(W214&gt;0,IF((W214+AH215)&lt;K$10,W214+AH215,K$10),0)</f>
        <v> -  </v>
      </c>
      <c t="str" s="89" r="AU215">
        <f>IF(X214&gt;0,IF((X214+AI215)&lt;L$10,X214+AI215,L$10),0)</f>
        <v> -  </v>
      </c>
      <c t="str" s="89" r="AV215">
        <f>IF(Y214&gt;0,IF((Y214+AJ215)&lt;M$10,Y214+AJ215,M$10),0)</f>
        <v> -  </v>
      </c>
      <c t="str" s="89" r="AW215">
        <f>IF(Z214&gt;0,IF((Z214+AK215)&lt;N$10,Z214+AK215,N$10),0)</f>
        <v> -  </v>
      </c>
      <c t="str" s="89" r="AX215">
        <f>SUM(AN215:AW215)</f>
        <v>#NAME?</v>
      </c>
      <c s="89" r="AY215"/>
      <c t="str" s="91" r="AZ215">
        <f>IF(NOT(snowball),0,IF(Q214&lt;=0,0,IF(AN215+$C215&gt;Q214+AB215,Q214+AB215-AN215,$C215)))</f>
        <v>#NAME?</v>
      </c>
      <c t="str" s="89" r="BA215">
        <f>IF(NOT(snowball),0,IF(R214&lt;=0,0,IF($C215&lt;=SUM($AZ215:AZ215),0,IF(AO215+$C215-SUM($AZ215:AZ215)&gt;R214+AC215,R214+AC215-AO215,$C215-SUM($AZ215:AZ215)))))</f>
        <v>#NAME?</v>
      </c>
      <c t="str" s="89" r="BB215">
        <f>IF(NOT(snowball),0,IF(S214&lt;=0,0,IF($C215&lt;=SUM($AZ215:BA215),0,IF(AP215+$C215-SUM($AZ215:BA215)&gt;S214+AD215,S214+AD215-AP215,$C215-SUM($AZ215:BA215)))))</f>
        <v>#NAME?</v>
      </c>
      <c t="str" s="89" r="BC215">
        <f>IF(NOT(snowball),0,IF(T214&lt;=0,0,IF($C215&lt;=SUM($AZ215:BB215),0,IF(AQ215+$C215-SUM($AZ215:BB215)&gt;T214+AE215,T214+AE215-AQ215,$C215-SUM($AZ215:BB215)))))</f>
        <v>#NAME?</v>
      </c>
      <c t="str" s="89" r="BD215">
        <f>IF(NOT(snowball),0,IF(U214&lt;=0,0,IF($C215&lt;=SUM($AZ215:BC215),0,IF(AR215+$C215-SUM($AZ215:BC215)&gt;U214+AF215,U214+AF215-AR215,$C215-SUM($AZ215:BC215)))))</f>
        <v>#NAME?</v>
      </c>
      <c t="str" s="89" r="BE215">
        <f>IF(NOT(snowball),0,IF(V214&lt;=0,0,IF($C215&lt;=SUM($AZ215:BD215),0,IF(AS215+$C215-SUM($AZ215:BD215)&gt;V214+AG215,V214+AG215-AS215,$C215-SUM($AZ215:BD215)))))</f>
        <v>#NAME?</v>
      </c>
      <c t="str" s="89" r="BF215">
        <f>IF(NOT(snowball),0,IF(W214&lt;=0,0,IF($C215&lt;=SUM($AZ215:BE215),0,IF(AT215+$C215-SUM($AZ215:BE215)&gt;W214+AH215,W214+AH215-AT215,$C215-SUM($AZ215:BE215)))))</f>
        <v>#NAME?</v>
      </c>
      <c t="str" s="89" r="BG215">
        <f>IF(NOT(snowball),0,IF(X214&lt;=0,0,IF($C215&lt;=SUM($AZ215:BF215),0,IF(AU215+$C215-SUM($AZ215:BF215)&gt;X214+AI215,X214+AI215-AU215,$C215-SUM($AZ215:BF215)))))</f>
        <v>#NAME?</v>
      </c>
      <c t="str" s="89" r="BH215">
        <f>IF(NOT(snowball),0,IF(Y214&lt;=0,0,IF($C215&lt;=SUM($AZ215:BG215),0,IF(AV215+$C215-SUM($AZ215:BG215)&gt;Y214+AJ215,Y214+AJ215-AV215,$C215-SUM($AZ215:BG215)))))</f>
        <v>#NAME?</v>
      </c>
      <c t="str" s="89" r="BI215">
        <f>IF(NOT(snowball),0,IF(Z214&lt;=0,0,IF($C215&lt;=SUM($AZ215:BH215),0,IF(AW215+$C215-SUM($AZ215:BH215)&gt;Z214+AK215,Z214+AK215-AW215,$C215-SUM($AZ215:BH215)))))</f>
        <v>#NAME?</v>
      </c>
    </row>
    <row customHeight="1" r="216" ht="10.5">
      <c t="str" s="85" r="A216">
        <f>IF(SUM(Q215:Z215)&lt;=0,"",A215+1)</f>
        <v>#NAME?</v>
      </c>
      <c t="str" s="86" r="B216">
        <f>IF(A216="",NA(),DATE(YEAR(B215),MONTH(B215)+1,1))</f>
        <v>#NAME?</v>
      </c>
      <c t="str" s="87" r="C216">
        <f>IF(A216="","",IF(snowball,IF(($E$5-AX216)&lt;0,0,$E$5-AX216),"n/a")+D216)</f>
        <v>#NAME?</v>
      </c>
      <c s="88" r="D216"/>
      <c t="str" s="89" r="E216">
        <f>AN216+AZ216</f>
        <v>#NAME?</v>
      </c>
      <c t="str" s="89" r="F216">
        <f>AO216+BA216</f>
        <v>#NAME?</v>
      </c>
      <c t="str" s="89" r="G216">
        <f>AP216+BB216</f>
        <v>#NAME?</v>
      </c>
      <c t="str" s="89" r="H216">
        <f>AQ216+BC216</f>
        <v>#NAME?</v>
      </c>
      <c t="str" s="89" r="I216">
        <f>AR216+BD216</f>
        <v>#NAME?</v>
      </c>
      <c t="str" s="89" r="J216">
        <f>AS216+BE216</f>
        <v>#NAME?</v>
      </c>
      <c t="str" s="89" r="K216">
        <f>AT216+BF216</f>
        <v>#NAME?</v>
      </c>
      <c t="str" s="89" r="L216">
        <f>AU216+BG216</f>
        <v>#NAME?</v>
      </c>
      <c t="str" s="89" r="M216">
        <f>AV216+BH216</f>
        <v>#NAME?</v>
      </c>
      <c t="str" s="89" r="N216">
        <f>AW216+BI216</f>
        <v>#NAME?</v>
      </c>
      <c s="90" r="O216"/>
      <c t="str" s="89" r="P216">
        <f>SUM(Q216:Z216)</f>
        <v>#NAME?</v>
      </c>
      <c t="str" s="89" r="Q216">
        <f>IF(E$8=0,0,ROUND(Q215-(E216-AB216),2))</f>
        <v>#NAME?</v>
      </c>
      <c t="str" s="89" r="R216">
        <f>IF(F$8=0,0,ROUND(R215-(F216-AC216),2))</f>
        <v>#NAME?</v>
      </c>
      <c t="str" s="89" r="S216">
        <f>IF(G$8=0,0,ROUND(S215-(G216-AD216),2))</f>
        <v>#NAME?</v>
      </c>
      <c t="str" s="89" r="T216">
        <f>IF(H$8=0,0,ROUND(T215-(H216-AE216),2))</f>
        <v>#NAME?</v>
      </c>
      <c t="str" s="89" r="U216">
        <f>IF(I$8=0,0,ROUND(U215-(I216-AF216),2))</f>
        <v>#NAME?</v>
      </c>
      <c t="str" s="89" r="V216">
        <f>IF(J$8=0,0,ROUND(V215-(J216-AG216),2))</f>
        <v> -  </v>
      </c>
      <c t="str" s="89" r="W216">
        <f>IF(K$8=0,0,ROUND(W215-(K216-AH216),2))</f>
        <v> -  </v>
      </c>
      <c t="str" s="89" r="X216">
        <f>IF(L$8=0,0,ROUND(X215-(L216-AI216),2))</f>
        <v> -  </v>
      </c>
      <c t="str" s="89" r="Y216">
        <f>IF(M$8=0,0,ROUND(Y215-(M216-AJ216),2))</f>
        <v> -  </v>
      </c>
      <c t="str" s="89" r="Z216">
        <f>IF(N$8=0,0,ROUND(Z215-(N216-AK216),2))</f>
        <v> -  </v>
      </c>
      <c s="92" r="AA216"/>
      <c t="str" s="89" r="AB216">
        <f>ROUND(Q215*E$9/12,2)</f>
        <v>#NAME?</v>
      </c>
      <c t="str" s="89" r="AC216">
        <f>ROUND(R215*F$9/12,2)</f>
        <v>#NAME?</v>
      </c>
      <c t="str" s="89" r="AD216">
        <f>ROUND(S215*G$9/12,2)</f>
        <v>#NAME?</v>
      </c>
      <c t="str" s="89" r="AE216">
        <f>ROUND(T215*H$9/12,2)</f>
        <v>#NAME?</v>
      </c>
      <c t="str" s="89" r="AF216">
        <f>ROUND(U215*I$9/12,2)</f>
        <v>#NAME?</v>
      </c>
      <c t="str" s="89" r="AG216">
        <f>ROUND(V215*J$9/12,2)</f>
        <v> -  </v>
      </c>
      <c t="str" s="89" r="AH216">
        <f>ROUND(W215*K$9/12,2)</f>
        <v> -  </v>
      </c>
      <c t="str" s="89" r="AI216">
        <f>ROUND(X215*L$9/12,2)</f>
        <v> -  </v>
      </c>
      <c t="str" s="89" r="AJ216">
        <f>ROUND(Y215*M$9/12,2)</f>
        <v> -  </v>
      </c>
      <c t="str" s="89" r="AK216">
        <f>ROUND(Z215*N$9/12,2)</f>
        <v> -  </v>
      </c>
      <c t="str" s="89" r="AL216">
        <f>SUM(AB216:AK216)</f>
        <v>#NAME?</v>
      </c>
      <c s="93" r="AM216"/>
      <c t="str" s="89" r="AN216">
        <f>IF(Q215&gt;0,IF((Q215+AB216)&lt;E$10,Q215+AB216,E$10),0)</f>
        <v>#NAME?</v>
      </c>
      <c t="str" s="89" r="AO216">
        <f>IF(R215&gt;0,IF((R215+AC216)&lt;F$10,R215+AC216,F$10),0)</f>
        <v>#NAME?</v>
      </c>
      <c t="str" s="89" r="AP216">
        <f>IF(S215&gt;0,IF((S215+AD216)&lt;G$10,S215+AD216,G$10),0)</f>
        <v>#NAME?</v>
      </c>
      <c t="str" s="89" r="AQ216">
        <f>IF(T215&gt;0,IF((T215+AE216)&lt;H$10,T215+AE216,H$10),0)</f>
        <v>#NAME?</v>
      </c>
      <c t="str" s="89" r="AR216">
        <f>IF(U215&gt;0,IF((U215+AF216)&lt;I$10,U215+AF216,I$10),0)</f>
        <v>#NAME?</v>
      </c>
      <c t="str" s="89" r="AS216">
        <f>IF(V215&gt;0,IF((V215+AG216)&lt;J$10,V215+AG216,J$10),0)</f>
        <v> -  </v>
      </c>
      <c t="str" s="89" r="AT216">
        <f>IF(W215&gt;0,IF((W215+AH216)&lt;K$10,W215+AH216,K$10),0)</f>
        <v> -  </v>
      </c>
      <c t="str" s="89" r="AU216">
        <f>IF(X215&gt;0,IF((X215+AI216)&lt;L$10,X215+AI216,L$10),0)</f>
        <v> -  </v>
      </c>
      <c t="str" s="89" r="AV216">
        <f>IF(Y215&gt;0,IF((Y215+AJ216)&lt;M$10,Y215+AJ216,M$10),0)</f>
        <v> -  </v>
      </c>
      <c t="str" s="89" r="AW216">
        <f>IF(Z215&gt;0,IF((Z215+AK216)&lt;N$10,Z215+AK216,N$10),0)</f>
        <v> -  </v>
      </c>
      <c t="str" s="89" r="AX216">
        <f>SUM(AN216:AW216)</f>
        <v>#NAME?</v>
      </c>
      <c s="89" r="AY216"/>
      <c t="str" s="91" r="AZ216">
        <f>IF(NOT(snowball),0,IF(Q215&lt;=0,0,IF(AN216+$C216&gt;Q215+AB216,Q215+AB216-AN216,$C216)))</f>
        <v>#NAME?</v>
      </c>
      <c t="str" s="89" r="BA216">
        <f>IF(NOT(snowball),0,IF(R215&lt;=0,0,IF($C216&lt;=SUM($AZ216:AZ216),0,IF(AO216+$C216-SUM($AZ216:AZ216)&gt;R215+AC216,R215+AC216-AO216,$C216-SUM($AZ216:AZ216)))))</f>
        <v>#NAME?</v>
      </c>
      <c t="str" s="89" r="BB216">
        <f>IF(NOT(snowball),0,IF(S215&lt;=0,0,IF($C216&lt;=SUM($AZ216:BA216),0,IF(AP216+$C216-SUM($AZ216:BA216)&gt;S215+AD216,S215+AD216-AP216,$C216-SUM($AZ216:BA216)))))</f>
        <v>#NAME?</v>
      </c>
      <c t="str" s="89" r="BC216">
        <f>IF(NOT(snowball),0,IF(T215&lt;=0,0,IF($C216&lt;=SUM($AZ216:BB216),0,IF(AQ216+$C216-SUM($AZ216:BB216)&gt;T215+AE216,T215+AE216-AQ216,$C216-SUM($AZ216:BB216)))))</f>
        <v>#NAME?</v>
      </c>
      <c t="str" s="89" r="BD216">
        <f>IF(NOT(snowball),0,IF(U215&lt;=0,0,IF($C216&lt;=SUM($AZ216:BC216),0,IF(AR216+$C216-SUM($AZ216:BC216)&gt;U215+AF216,U215+AF216-AR216,$C216-SUM($AZ216:BC216)))))</f>
        <v>#NAME?</v>
      </c>
      <c t="str" s="89" r="BE216">
        <f>IF(NOT(snowball),0,IF(V215&lt;=0,0,IF($C216&lt;=SUM($AZ216:BD216),0,IF(AS216+$C216-SUM($AZ216:BD216)&gt;V215+AG216,V215+AG216-AS216,$C216-SUM($AZ216:BD216)))))</f>
        <v>#NAME?</v>
      </c>
      <c t="str" s="89" r="BF216">
        <f>IF(NOT(snowball),0,IF(W215&lt;=0,0,IF($C216&lt;=SUM($AZ216:BE216),0,IF(AT216+$C216-SUM($AZ216:BE216)&gt;W215+AH216,W215+AH216-AT216,$C216-SUM($AZ216:BE216)))))</f>
        <v>#NAME?</v>
      </c>
      <c t="str" s="89" r="BG216">
        <f>IF(NOT(snowball),0,IF(X215&lt;=0,0,IF($C216&lt;=SUM($AZ216:BF216),0,IF(AU216+$C216-SUM($AZ216:BF216)&gt;X215+AI216,X215+AI216-AU216,$C216-SUM($AZ216:BF216)))))</f>
        <v>#NAME?</v>
      </c>
      <c t="str" s="89" r="BH216">
        <f>IF(NOT(snowball),0,IF(Y215&lt;=0,0,IF($C216&lt;=SUM($AZ216:BG216),0,IF(AV216+$C216-SUM($AZ216:BG216)&gt;Y215+AJ216,Y215+AJ216-AV216,$C216-SUM($AZ216:BG216)))))</f>
        <v>#NAME?</v>
      </c>
      <c t="str" s="89" r="BI216">
        <f>IF(NOT(snowball),0,IF(Z215&lt;=0,0,IF($C216&lt;=SUM($AZ216:BH216),0,IF(AW216+$C216-SUM($AZ216:BH216)&gt;Z215+AK216,Z215+AK216-AW216,$C216-SUM($AZ216:BH216)))))</f>
        <v>#NAME?</v>
      </c>
    </row>
    <row customHeight="1" r="217" ht="10.5">
      <c t="str" s="85" r="A217">
        <f>IF(SUM(Q216:Z216)&lt;=0,"",A216+1)</f>
        <v>#NAME?</v>
      </c>
      <c t="str" s="86" r="B217">
        <f>IF(A217="",NA(),DATE(YEAR(B216),MONTH(B216)+1,1))</f>
        <v>#NAME?</v>
      </c>
      <c t="str" s="87" r="C217">
        <f>IF(A217="","",IF(snowball,IF(($E$5-AX217)&lt;0,0,$E$5-AX217),"n/a")+D217)</f>
        <v>#NAME?</v>
      </c>
      <c s="88" r="D217"/>
      <c t="str" s="89" r="E217">
        <f>AN217+AZ217</f>
        <v>#NAME?</v>
      </c>
      <c t="str" s="89" r="F217">
        <f>AO217+BA217</f>
        <v>#NAME?</v>
      </c>
      <c t="str" s="89" r="G217">
        <f>AP217+BB217</f>
        <v>#NAME?</v>
      </c>
      <c t="str" s="89" r="H217">
        <f>AQ217+BC217</f>
        <v>#NAME?</v>
      </c>
      <c t="str" s="89" r="I217">
        <f>AR217+BD217</f>
        <v>#NAME?</v>
      </c>
      <c t="str" s="89" r="J217">
        <f>AS217+BE217</f>
        <v>#NAME?</v>
      </c>
      <c t="str" s="89" r="K217">
        <f>AT217+BF217</f>
        <v>#NAME?</v>
      </c>
      <c t="str" s="89" r="L217">
        <f>AU217+BG217</f>
        <v>#NAME?</v>
      </c>
      <c t="str" s="89" r="M217">
        <f>AV217+BH217</f>
        <v>#NAME?</v>
      </c>
      <c t="str" s="89" r="N217">
        <f>AW217+BI217</f>
        <v>#NAME?</v>
      </c>
      <c s="90" r="O217"/>
      <c t="str" s="89" r="P217">
        <f>SUM(Q217:Z217)</f>
        <v>#NAME?</v>
      </c>
      <c t="str" s="89" r="Q217">
        <f>IF(E$8=0,0,ROUND(Q216-(E217-AB217),2))</f>
        <v>#NAME?</v>
      </c>
      <c t="str" s="89" r="R217">
        <f>IF(F$8=0,0,ROUND(R216-(F217-AC217),2))</f>
        <v>#NAME?</v>
      </c>
      <c t="str" s="89" r="S217">
        <f>IF(G$8=0,0,ROUND(S216-(G217-AD217),2))</f>
        <v>#NAME?</v>
      </c>
      <c t="str" s="89" r="T217">
        <f>IF(H$8=0,0,ROUND(T216-(H217-AE217),2))</f>
        <v>#NAME?</v>
      </c>
      <c t="str" s="89" r="U217">
        <f>IF(I$8=0,0,ROUND(U216-(I217-AF217),2))</f>
        <v>#NAME?</v>
      </c>
      <c t="str" s="89" r="V217">
        <f>IF(J$8=0,0,ROUND(V216-(J217-AG217),2))</f>
        <v> -  </v>
      </c>
      <c t="str" s="89" r="W217">
        <f>IF(K$8=0,0,ROUND(W216-(K217-AH217),2))</f>
        <v> -  </v>
      </c>
      <c t="str" s="89" r="X217">
        <f>IF(L$8=0,0,ROUND(X216-(L217-AI217),2))</f>
        <v> -  </v>
      </c>
      <c t="str" s="89" r="Y217">
        <f>IF(M$8=0,0,ROUND(Y216-(M217-AJ217),2))</f>
        <v> -  </v>
      </c>
      <c t="str" s="89" r="Z217">
        <f>IF(N$8=0,0,ROUND(Z216-(N217-AK217),2))</f>
        <v> -  </v>
      </c>
      <c s="92" r="AA217"/>
      <c t="str" s="89" r="AB217">
        <f>ROUND(Q216*E$9/12,2)</f>
        <v>#NAME?</v>
      </c>
      <c t="str" s="89" r="AC217">
        <f>ROUND(R216*F$9/12,2)</f>
        <v>#NAME?</v>
      </c>
      <c t="str" s="89" r="AD217">
        <f>ROUND(S216*G$9/12,2)</f>
        <v>#NAME?</v>
      </c>
      <c t="str" s="89" r="AE217">
        <f>ROUND(T216*H$9/12,2)</f>
        <v>#NAME?</v>
      </c>
      <c t="str" s="89" r="AF217">
        <f>ROUND(U216*I$9/12,2)</f>
        <v>#NAME?</v>
      </c>
      <c t="str" s="89" r="AG217">
        <f>ROUND(V216*J$9/12,2)</f>
        <v> -  </v>
      </c>
      <c t="str" s="89" r="AH217">
        <f>ROUND(W216*K$9/12,2)</f>
        <v> -  </v>
      </c>
      <c t="str" s="89" r="AI217">
        <f>ROUND(X216*L$9/12,2)</f>
        <v> -  </v>
      </c>
      <c t="str" s="89" r="AJ217">
        <f>ROUND(Y216*M$9/12,2)</f>
        <v> -  </v>
      </c>
      <c t="str" s="89" r="AK217">
        <f>ROUND(Z216*N$9/12,2)</f>
        <v> -  </v>
      </c>
      <c t="str" s="89" r="AL217">
        <f>SUM(AB217:AK217)</f>
        <v>#NAME?</v>
      </c>
      <c s="93" r="AM217"/>
      <c t="str" s="89" r="AN217">
        <f>IF(Q216&gt;0,IF((Q216+AB217)&lt;E$10,Q216+AB217,E$10),0)</f>
        <v>#NAME?</v>
      </c>
      <c t="str" s="89" r="AO217">
        <f>IF(R216&gt;0,IF((R216+AC217)&lt;F$10,R216+AC217,F$10),0)</f>
        <v>#NAME?</v>
      </c>
      <c t="str" s="89" r="AP217">
        <f>IF(S216&gt;0,IF((S216+AD217)&lt;G$10,S216+AD217,G$10),0)</f>
        <v>#NAME?</v>
      </c>
      <c t="str" s="89" r="AQ217">
        <f>IF(T216&gt;0,IF((T216+AE217)&lt;H$10,T216+AE217,H$10),0)</f>
        <v>#NAME?</v>
      </c>
      <c t="str" s="89" r="AR217">
        <f>IF(U216&gt;0,IF((U216+AF217)&lt;I$10,U216+AF217,I$10),0)</f>
        <v>#NAME?</v>
      </c>
      <c t="str" s="89" r="AS217">
        <f>IF(V216&gt;0,IF((V216+AG217)&lt;J$10,V216+AG217,J$10),0)</f>
        <v> -  </v>
      </c>
      <c t="str" s="89" r="AT217">
        <f>IF(W216&gt;0,IF((W216+AH217)&lt;K$10,W216+AH217,K$10),0)</f>
        <v> -  </v>
      </c>
      <c t="str" s="89" r="AU217">
        <f>IF(X216&gt;0,IF((X216+AI217)&lt;L$10,X216+AI217,L$10),0)</f>
        <v> -  </v>
      </c>
      <c t="str" s="89" r="AV217">
        <f>IF(Y216&gt;0,IF((Y216+AJ217)&lt;M$10,Y216+AJ217,M$10),0)</f>
        <v> -  </v>
      </c>
      <c t="str" s="89" r="AW217">
        <f>IF(Z216&gt;0,IF((Z216+AK217)&lt;N$10,Z216+AK217,N$10),0)</f>
        <v> -  </v>
      </c>
      <c t="str" s="89" r="AX217">
        <f>SUM(AN217:AW217)</f>
        <v>#NAME?</v>
      </c>
      <c s="89" r="AY217"/>
      <c t="str" s="91" r="AZ217">
        <f>IF(NOT(snowball),0,IF(Q216&lt;=0,0,IF(AN217+$C217&gt;Q216+AB217,Q216+AB217-AN217,$C217)))</f>
        <v>#NAME?</v>
      </c>
      <c t="str" s="89" r="BA217">
        <f>IF(NOT(snowball),0,IF(R216&lt;=0,0,IF($C217&lt;=SUM($AZ217:AZ217),0,IF(AO217+$C217-SUM($AZ217:AZ217)&gt;R216+AC217,R216+AC217-AO217,$C217-SUM($AZ217:AZ217)))))</f>
        <v>#NAME?</v>
      </c>
      <c t="str" s="89" r="BB217">
        <f>IF(NOT(snowball),0,IF(S216&lt;=0,0,IF($C217&lt;=SUM($AZ217:BA217),0,IF(AP217+$C217-SUM($AZ217:BA217)&gt;S216+AD217,S216+AD217-AP217,$C217-SUM($AZ217:BA217)))))</f>
        <v>#NAME?</v>
      </c>
      <c t="str" s="89" r="BC217">
        <f>IF(NOT(snowball),0,IF(T216&lt;=0,0,IF($C217&lt;=SUM($AZ217:BB217),0,IF(AQ217+$C217-SUM($AZ217:BB217)&gt;T216+AE217,T216+AE217-AQ217,$C217-SUM($AZ217:BB217)))))</f>
        <v>#NAME?</v>
      </c>
      <c t="str" s="89" r="BD217">
        <f>IF(NOT(snowball),0,IF(U216&lt;=0,0,IF($C217&lt;=SUM($AZ217:BC217),0,IF(AR217+$C217-SUM($AZ217:BC217)&gt;U216+AF217,U216+AF217-AR217,$C217-SUM($AZ217:BC217)))))</f>
        <v>#NAME?</v>
      </c>
      <c t="str" s="89" r="BE217">
        <f>IF(NOT(snowball),0,IF(V216&lt;=0,0,IF($C217&lt;=SUM($AZ217:BD217),0,IF(AS217+$C217-SUM($AZ217:BD217)&gt;V216+AG217,V216+AG217-AS217,$C217-SUM($AZ217:BD217)))))</f>
        <v>#NAME?</v>
      </c>
      <c t="str" s="89" r="BF217">
        <f>IF(NOT(snowball),0,IF(W216&lt;=0,0,IF($C217&lt;=SUM($AZ217:BE217),0,IF(AT217+$C217-SUM($AZ217:BE217)&gt;W216+AH217,W216+AH217-AT217,$C217-SUM($AZ217:BE217)))))</f>
        <v>#NAME?</v>
      </c>
      <c t="str" s="89" r="BG217">
        <f>IF(NOT(snowball),0,IF(X216&lt;=0,0,IF($C217&lt;=SUM($AZ217:BF217),0,IF(AU217+$C217-SUM($AZ217:BF217)&gt;X216+AI217,X216+AI217-AU217,$C217-SUM($AZ217:BF217)))))</f>
        <v>#NAME?</v>
      </c>
      <c t="str" s="89" r="BH217">
        <f>IF(NOT(snowball),0,IF(Y216&lt;=0,0,IF($C217&lt;=SUM($AZ217:BG217),0,IF(AV217+$C217-SUM($AZ217:BG217)&gt;Y216+AJ217,Y216+AJ217-AV217,$C217-SUM($AZ217:BG217)))))</f>
        <v>#NAME?</v>
      </c>
      <c t="str" s="89" r="BI217">
        <f>IF(NOT(snowball),0,IF(Z216&lt;=0,0,IF($C217&lt;=SUM($AZ217:BH217),0,IF(AW217+$C217-SUM($AZ217:BH217)&gt;Z216+AK217,Z216+AK217-AW217,$C217-SUM($AZ217:BH217)))))</f>
        <v>#NAME?</v>
      </c>
    </row>
    <row customHeight="1" r="218" ht="10.5">
      <c t="str" s="85" r="A218">
        <f>IF(SUM(Q217:Z217)&lt;=0,"",A217+1)</f>
        <v>#NAME?</v>
      </c>
      <c t="str" s="86" r="B218">
        <f>IF(A218="",NA(),DATE(YEAR(B217),MONTH(B217)+1,1))</f>
        <v>#NAME?</v>
      </c>
      <c t="str" s="87" r="C218">
        <f>IF(A218="","",IF(snowball,IF(($E$5-AX218)&lt;0,0,$E$5-AX218),"n/a")+D218)</f>
        <v>#NAME?</v>
      </c>
      <c s="88" r="D218"/>
      <c t="str" s="89" r="E218">
        <f>AN218+AZ218</f>
        <v>#NAME?</v>
      </c>
      <c t="str" s="89" r="F218">
        <f>AO218+BA218</f>
        <v>#NAME?</v>
      </c>
      <c t="str" s="89" r="G218">
        <f>AP218+BB218</f>
        <v>#NAME?</v>
      </c>
      <c t="str" s="89" r="H218">
        <f>AQ218+BC218</f>
        <v>#NAME?</v>
      </c>
      <c t="str" s="89" r="I218">
        <f>AR218+BD218</f>
        <v>#NAME?</v>
      </c>
      <c t="str" s="89" r="J218">
        <f>AS218+BE218</f>
        <v>#NAME?</v>
      </c>
      <c t="str" s="89" r="K218">
        <f>AT218+BF218</f>
        <v>#NAME?</v>
      </c>
      <c t="str" s="89" r="L218">
        <f>AU218+BG218</f>
        <v>#NAME?</v>
      </c>
      <c t="str" s="89" r="M218">
        <f>AV218+BH218</f>
        <v>#NAME?</v>
      </c>
      <c t="str" s="89" r="N218">
        <f>AW218+BI218</f>
        <v>#NAME?</v>
      </c>
      <c s="90" r="O218"/>
      <c t="str" s="89" r="P218">
        <f>SUM(Q218:Z218)</f>
        <v>#NAME?</v>
      </c>
      <c t="str" s="89" r="Q218">
        <f>IF(E$8=0,0,ROUND(Q217-(E218-AB218),2))</f>
        <v>#NAME?</v>
      </c>
      <c t="str" s="89" r="R218">
        <f>IF(F$8=0,0,ROUND(R217-(F218-AC218),2))</f>
        <v>#NAME?</v>
      </c>
      <c t="str" s="89" r="S218">
        <f>IF(G$8=0,0,ROUND(S217-(G218-AD218),2))</f>
        <v>#NAME?</v>
      </c>
      <c t="str" s="89" r="T218">
        <f>IF(H$8=0,0,ROUND(T217-(H218-AE218),2))</f>
        <v>#NAME?</v>
      </c>
      <c t="str" s="89" r="U218">
        <f>IF(I$8=0,0,ROUND(U217-(I218-AF218),2))</f>
        <v>#NAME?</v>
      </c>
      <c t="str" s="89" r="V218">
        <f>IF(J$8=0,0,ROUND(V217-(J218-AG218),2))</f>
        <v> -  </v>
      </c>
      <c t="str" s="89" r="W218">
        <f>IF(K$8=0,0,ROUND(W217-(K218-AH218),2))</f>
        <v> -  </v>
      </c>
      <c t="str" s="89" r="X218">
        <f>IF(L$8=0,0,ROUND(X217-(L218-AI218),2))</f>
        <v> -  </v>
      </c>
      <c t="str" s="89" r="Y218">
        <f>IF(M$8=0,0,ROUND(Y217-(M218-AJ218),2))</f>
        <v> -  </v>
      </c>
      <c t="str" s="89" r="Z218">
        <f>IF(N$8=0,0,ROUND(Z217-(N218-AK218),2))</f>
        <v> -  </v>
      </c>
      <c s="92" r="AA218"/>
      <c t="str" s="89" r="AB218">
        <f>ROUND(Q217*E$9/12,2)</f>
        <v>#NAME?</v>
      </c>
      <c t="str" s="89" r="AC218">
        <f>ROUND(R217*F$9/12,2)</f>
        <v>#NAME?</v>
      </c>
      <c t="str" s="89" r="AD218">
        <f>ROUND(S217*G$9/12,2)</f>
        <v>#NAME?</v>
      </c>
      <c t="str" s="89" r="AE218">
        <f>ROUND(T217*H$9/12,2)</f>
        <v>#NAME?</v>
      </c>
      <c t="str" s="89" r="AF218">
        <f>ROUND(U217*I$9/12,2)</f>
        <v>#NAME?</v>
      </c>
      <c t="str" s="89" r="AG218">
        <f>ROUND(V217*J$9/12,2)</f>
        <v> -  </v>
      </c>
      <c t="str" s="89" r="AH218">
        <f>ROUND(W217*K$9/12,2)</f>
        <v> -  </v>
      </c>
      <c t="str" s="89" r="AI218">
        <f>ROUND(X217*L$9/12,2)</f>
        <v> -  </v>
      </c>
      <c t="str" s="89" r="AJ218">
        <f>ROUND(Y217*M$9/12,2)</f>
        <v> -  </v>
      </c>
      <c t="str" s="89" r="AK218">
        <f>ROUND(Z217*N$9/12,2)</f>
        <v> -  </v>
      </c>
      <c t="str" s="89" r="AL218">
        <f>SUM(AB218:AK218)</f>
        <v>#NAME?</v>
      </c>
      <c s="93" r="AM218"/>
      <c t="str" s="89" r="AN218">
        <f>IF(Q217&gt;0,IF((Q217+AB218)&lt;E$10,Q217+AB218,E$10),0)</f>
        <v>#NAME?</v>
      </c>
      <c t="str" s="89" r="AO218">
        <f>IF(R217&gt;0,IF((R217+AC218)&lt;F$10,R217+AC218,F$10),0)</f>
        <v>#NAME?</v>
      </c>
      <c t="str" s="89" r="AP218">
        <f>IF(S217&gt;0,IF((S217+AD218)&lt;G$10,S217+AD218,G$10),0)</f>
        <v>#NAME?</v>
      </c>
      <c t="str" s="89" r="AQ218">
        <f>IF(T217&gt;0,IF((T217+AE218)&lt;H$10,T217+AE218,H$10),0)</f>
        <v>#NAME?</v>
      </c>
      <c t="str" s="89" r="AR218">
        <f>IF(U217&gt;0,IF((U217+AF218)&lt;I$10,U217+AF218,I$10),0)</f>
        <v>#NAME?</v>
      </c>
      <c t="str" s="89" r="AS218">
        <f>IF(V217&gt;0,IF((V217+AG218)&lt;J$10,V217+AG218,J$10),0)</f>
        <v> -  </v>
      </c>
      <c t="str" s="89" r="AT218">
        <f>IF(W217&gt;0,IF((W217+AH218)&lt;K$10,W217+AH218,K$10),0)</f>
        <v> -  </v>
      </c>
      <c t="str" s="89" r="AU218">
        <f>IF(X217&gt;0,IF((X217+AI218)&lt;L$10,X217+AI218,L$10),0)</f>
        <v> -  </v>
      </c>
      <c t="str" s="89" r="AV218">
        <f>IF(Y217&gt;0,IF((Y217+AJ218)&lt;M$10,Y217+AJ218,M$10),0)</f>
        <v> -  </v>
      </c>
      <c t="str" s="89" r="AW218">
        <f>IF(Z217&gt;0,IF((Z217+AK218)&lt;N$10,Z217+AK218,N$10),0)</f>
        <v> -  </v>
      </c>
      <c t="str" s="89" r="AX218">
        <f>SUM(AN218:AW218)</f>
        <v>#NAME?</v>
      </c>
      <c s="89" r="AY218"/>
      <c t="str" s="91" r="AZ218">
        <f>IF(NOT(snowball),0,IF(Q217&lt;=0,0,IF(AN218+$C218&gt;Q217+AB218,Q217+AB218-AN218,$C218)))</f>
        <v>#NAME?</v>
      </c>
      <c t="str" s="89" r="BA218">
        <f>IF(NOT(snowball),0,IF(R217&lt;=0,0,IF($C218&lt;=SUM($AZ218:AZ218),0,IF(AO218+$C218-SUM($AZ218:AZ218)&gt;R217+AC218,R217+AC218-AO218,$C218-SUM($AZ218:AZ218)))))</f>
        <v>#NAME?</v>
      </c>
      <c t="str" s="89" r="BB218">
        <f>IF(NOT(snowball),0,IF(S217&lt;=0,0,IF($C218&lt;=SUM($AZ218:BA218),0,IF(AP218+$C218-SUM($AZ218:BA218)&gt;S217+AD218,S217+AD218-AP218,$C218-SUM($AZ218:BA218)))))</f>
        <v>#NAME?</v>
      </c>
      <c t="str" s="89" r="BC218">
        <f>IF(NOT(snowball),0,IF(T217&lt;=0,0,IF($C218&lt;=SUM($AZ218:BB218),0,IF(AQ218+$C218-SUM($AZ218:BB218)&gt;T217+AE218,T217+AE218-AQ218,$C218-SUM($AZ218:BB218)))))</f>
        <v>#NAME?</v>
      </c>
      <c t="str" s="89" r="BD218">
        <f>IF(NOT(snowball),0,IF(U217&lt;=0,0,IF($C218&lt;=SUM($AZ218:BC218),0,IF(AR218+$C218-SUM($AZ218:BC218)&gt;U217+AF218,U217+AF218-AR218,$C218-SUM($AZ218:BC218)))))</f>
        <v>#NAME?</v>
      </c>
      <c t="str" s="89" r="BE218">
        <f>IF(NOT(snowball),0,IF(V217&lt;=0,0,IF($C218&lt;=SUM($AZ218:BD218),0,IF(AS218+$C218-SUM($AZ218:BD218)&gt;V217+AG218,V217+AG218-AS218,$C218-SUM($AZ218:BD218)))))</f>
        <v>#NAME?</v>
      </c>
      <c t="str" s="89" r="BF218">
        <f>IF(NOT(snowball),0,IF(W217&lt;=0,0,IF($C218&lt;=SUM($AZ218:BE218),0,IF(AT218+$C218-SUM($AZ218:BE218)&gt;W217+AH218,W217+AH218-AT218,$C218-SUM($AZ218:BE218)))))</f>
        <v>#NAME?</v>
      </c>
      <c t="str" s="89" r="BG218">
        <f>IF(NOT(snowball),0,IF(X217&lt;=0,0,IF($C218&lt;=SUM($AZ218:BF218),0,IF(AU218+$C218-SUM($AZ218:BF218)&gt;X217+AI218,X217+AI218-AU218,$C218-SUM($AZ218:BF218)))))</f>
        <v>#NAME?</v>
      </c>
      <c t="str" s="89" r="BH218">
        <f>IF(NOT(snowball),0,IF(Y217&lt;=0,0,IF($C218&lt;=SUM($AZ218:BG218),0,IF(AV218+$C218-SUM($AZ218:BG218)&gt;Y217+AJ218,Y217+AJ218-AV218,$C218-SUM($AZ218:BG218)))))</f>
        <v>#NAME?</v>
      </c>
      <c t="str" s="89" r="BI218">
        <f>IF(NOT(snowball),0,IF(Z217&lt;=0,0,IF($C218&lt;=SUM($AZ218:BH218),0,IF(AW218+$C218-SUM($AZ218:BH218)&gt;Z217+AK218,Z217+AK218-AW218,$C218-SUM($AZ218:BH218)))))</f>
        <v>#NAME?</v>
      </c>
    </row>
    <row customHeight="1" r="219" ht="10.5">
      <c t="str" s="85" r="A219">
        <f>IF(SUM(Q218:Z218)&lt;=0,"",A218+1)</f>
        <v>#NAME?</v>
      </c>
      <c t="str" s="86" r="B219">
        <f>IF(A219="",NA(),DATE(YEAR(B218),MONTH(B218)+1,1))</f>
        <v>#NAME?</v>
      </c>
      <c t="str" s="87" r="C219">
        <f>IF(A219="","",IF(snowball,IF(($E$5-AX219)&lt;0,0,$E$5-AX219),"n/a")+D219)</f>
        <v>#NAME?</v>
      </c>
      <c s="88" r="D219"/>
      <c t="str" s="89" r="E219">
        <f>AN219+AZ219</f>
        <v>#NAME?</v>
      </c>
      <c t="str" s="89" r="F219">
        <f>AO219+BA219</f>
        <v>#NAME?</v>
      </c>
      <c t="str" s="89" r="G219">
        <f>AP219+BB219</f>
        <v>#NAME?</v>
      </c>
      <c t="str" s="89" r="H219">
        <f>AQ219+BC219</f>
        <v>#NAME?</v>
      </c>
      <c t="str" s="89" r="I219">
        <f>AR219+BD219</f>
        <v>#NAME?</v>
      </c>
      <c t="str" s="89" r="J219">
        <f>AS219+BE219</f>
        <v>#NAME?</v>
      </c>
      <c t="str" s="89" r="K219">
        <f>AT219+BF219</f>
        <v>#NAME?</v>
      </c>
      <c t="str" s="89" r="L219">
        <f>AU219+BG219</f>
        <v>#NAME?</v>
      </c>
      <c t="str" s="89" r="M219">
        <f>AV219+BH219</f>
        <v>#NAME?</v>
      </c>
      <c t="str" s="89" r="N219">
        <f>AW219+BI219</f>
        <v>#NAME?</v>
      </c>
      <c s="90" r="O219"/>
      <c t="str" s="89" r="P219">
        <f>SUM(Q219:Z219)</f>
        <v>#NAME?</v>
      </c>
      <c t="str" s="89" r="Q219">
        <f>IF(E$8=0,0,ROUND(Q218-(E219-AB219),2))</f>
        <v>#NAME?</v>
      </c>
      <c t="str" s="89" r="R219">
        <f>IF(F$8=0,0,ROUND(R218-(F219-AC219),2))</f>
        <v>#NAME?</v>
      </c>
      <c t="str" s="89" r="S219">
        <f>IF(G$8=0,0,ROUND(S218-(G219-AD219),2))</f>
        <v>#NAME?</v>
      </c>
      <c t="str" s="89" r="T219">
        <f>IF(H$8=0,0,ROUND(T218-(H219-AE219),2))</f>
        <v>#NAME?</v>
      </c>
      <c t="str" s="89" r="U219">
        <f>IF(I$8=0,0,ROUND(U218-(I219-AF219),2))</f>
        <v>#NAME?</v>
      </c>
      <c t="str" s="89" r="V219">
        <f>IF(J$8=0,0,ROUND(V218-(J219-AG219),2))</f>
        <v> -  </v>
      </c>
      <c t="str" s="89" r="W219">
        <f>IF(K$8=0,0,ROUND(W218-(K219-AH219),2))</f>
        <v> -  </v>
      </c>
      <c t="str" s="89" r="X219">
        <f>IF(L$8=0,0,ROUND(X218-(L219-AI219),2))</f>
        <v> -  </v>
      </c>
      <c t="str" s="89" r="Y219">
        <f>IF(M$8=0,0,ROUND(Y218-(M219-AJ219),2))</f>
        <v> -  </v>
      </c>
      <c t="str" s="89" r="Z219">
        <f>IF(N$8=0,0,ROUND(Z218-(N219-AK219),2))</f>
        <v> -  </v>
      </c>
      <c s="92" r="AA219"/>
      <c t="str" s="89" r="AB219">
        <f>ROUND(Q218*E$9/12,2)</f>
        <v>#NAME?</v>
      </c>
      <c t="str" s="89" r="AC219">
        <f>ROUND(R218*F$9/12,2)</f>
        <v>#NAME?</v>
      </c>
      <c t="str" s="89" r="AD219">
        <f>ROUND(S218*G$9/12,2)</f>
        <v>#NAME?</v>
      </c>
      <c t="str" s="89" r="AE219">
        <f>ROUND(T218*H$9/12,2)</f>
        <v>#NAME?</v>
      </c>
      <c t="str" s="89" r="AF219">
        <f>ROUND(U218*I$9/12,2)</f>
        <v>#NAME?</v>
      </c>
      <c t="str" s="89" r="AG219">
        <f>ROUND(V218*J$9/12,2)</f>
        <v> -  </v>
      </c>
      <c t="str" s="89" r="AH219">
        <f>ROUND(W218*K$9/12,2)</f>
        <v> -  </v>
      </c>
      <c t="str" s="89" r="AI219">
        <f>ROUND(X218*L$9/12,2)</f>
        <v> -  </v>
      </c>
      <c t="str" s="89" r="AJ219">
        <f>ROUND(Y218*M$9/12,2)</f>
        <v> -  </v>
      </c>
      <c t="str" s="89" r="AK219">
        <f>ROUND(Z218*N$9/12,2)</f>
        <v> -  </v>
      </c>
      <c t="str" s="89" r="AL219">
        <f>SUM(AB219:AK219)</f>
        <v>#NAME?</v>
      </c>
      <c s="93" r="AM219"/>
      <c t="str" s="89" r="AN219">
        <f>IF(Q218&gt;0,IF((Q218+AB219)&lt;E$10,Q218+AB219,E$10),0)</f>
        <v>#NAME?</v>
      </c>
      <c t="str" s="89" r="AO219">
        <f>IF(R218&gt;0,IF((R218+AC219)&lt;F$10,R218+AC219,F$10),0)</f>
        <v>#NAME?</v>
      </c>
      <c t="str" s="89" r="AP219">
        <f>IF(S218&gt;0,IF((S218+AD219)&lt;G$10,S218+AD219,G$10),0)</f>
        <v>#NAME?</v>
      </c>
      <c t="str" s="89" r="AQ219">
        <f>IF(T218&gt;0,IF((T218+AE219)&lt;H$10,T218+AE219,H$10),0)</f>
        <v>#NAME?</v>
      </c>
      <c t="str" s="89" r="AR219">
        <f>IF(U218&gt;0,IF((U218+AF219)&lt;I$10,U218+AF219,I$10),0)</f>
        <v>#NAME?</v>
      </c>
      <c t="str" s="89" r="AS219">
        <f>IF(V218&gt;0,IF((V218+AG219)&lt;J$10,V218+AG219,J$10),0)</f>
        <v> -  </v>
      </c>
      <c t="str" s="89" r="AT219">
        <f>IF(W218&gt;0,IF((W218+AH219)&lt;K$10,W218+AH219,K$10),0)</f>
        <v> -  </v>
      </c>
      <c t="str" s="89" r="AU219">
        <f>IF(X218&gt;0,IF((X218+AI219)&lt;L$10,X218+AI219,L$10),0)</f>
        <v> -  </v>
      </c>
      <c t="str" s="89" r="AV219">
        <f>IF(Y218&gt;0,IF((Y218+AJ219)&lt;M$10,Y218+AJ219,M$10),0)</f>
        <v> -  </v>
      </c>
      <c t="str" s="89" r="AW219">
        <f>IF(Z218&gt;0,IF((Z218+AK219)&lt;N$10,Z218+AK219,N$10),0)</f>
        <v> -  </v>
      </c>
      <c t="str" s="89" r="AX219">
        <f>SUM(AN219:AW219)</f>
        <v>#NAME?</v>
      </c>
      <c s="89" r="AY219"/>
      <c t="str" s="91" r="AZ219">
        <f>IF(NOT(snowball),0,IF(Q218&lt;=0,0,IF(AN219+$C219&gt;Q218+AB219,Q218+AB219-AN219,$C219)))</f>
        <v>#NAME?</v>
      </c>
      <c t="str" s="89" r="BA219">
        <f>IF(NOT(snowball),0,IF(R218&lt;=0,0,IF($C219&lt;=SUM($AZ219:AZ219),0,IF(AO219+$C219-SUM($AZ219:AZ219)&gt;R218+AC219,R218+AC219-AO219,$C219-SUM($AZ219:AZ219)))))</f>
        <v>#NAME?</v>
      </c>
      <c t="str" s="89" r="BB219">
        <f>IF(NOT(snowball),0,IF(S218&lt;=0,0,IF($C219&lt;=SUM($AZ219:BA219),0,IF(AP219+$C219-SUM($AZ219:BA219)&gt;S218+AD219,S218+AD219-AP219,$C219-SUM($AZ219:BA219)))))</f>
        <v>#NAME?</v>
      </c>
      <c t="str" s="89" r="BC219">
        <f>IF(NOT(snowball),0,IF(T218&lt;=0,0,IF($C219&lt;=SUM($AZ219:BB219),0,IF(AQ219+$C219-SUM($AZ219:BB219)&gt;T218+AE219,T218+AE219-AQ219,$C219-SUM($AZ219:BB219)))))</f>
        <v>#NAME?</v>
      </c>
      <c t="str" s="89" r="BD219">
        <f>IF(NOT(snowball),0,IF(U218&lt;=0,0,IF($C219&lt;=SUM($AZ219:BC219),0,IF(AR219+$C219-SUM($AZ219:BC219)&gt;U218+AF219,U218+AF219-AR219,$C219-SUM($AZ219:BC219)))))</f>
        <v>#NAME?</v>
      </c>
      <c t="str" s="89" r="BE219">
        <f>IF(NOT(snowball),0,IF(V218&lt;=0,0,IF($C219&lt;=SUM($AZ219:BD219),0,IF(AS219+$C219-SUM($AZ219:BD219)&gt;V218+AG219,V218+AG219-AS219,$C219-SUM($AZ219:BD219)))))</f>
        <v>#NAME?</v>
      </c>
      <c t="str" s="89" r="BF219">
        <f>IF(NOT(snowball),0,IF(W218&lt;=0,0,IF($C219&lt;=SUM($AZ219:BE219),0,IF(AT219+$C219-SUM($AZ219:BE219)&gt;W218+AH219,W218+AH219-AT219,$C219-SUM($AZ219:BE219)))))</f>
        <v>#NAME?</v>
      </c>
      <c t="str" s="89" r="BG219">
        <f>IF(NOT(snowball),0,IF(X218&lt;=0,0,IF($C219&lt;=SUM($AZ219:BF219),0,IF(AU219+$C219-SUM($AZ219:BF219)&gt;X218+AI219,X218+AI219-AU219,$C219-SUM($AZ219:BF219)))))</f>
        <v>#NAME?</v>
      </c>
      <c t="str" s="89" r="BH219">
        <f>IF(NOT(snowball),0,IF(Y218&lt;=0,0,IF($C219&lt;=SUM($AZ219:BG219),0,IF(AV219+$C219-SUM($AZ219:BG219)&gt;Y218+AJ219,Y218+AJ219-AV219,$C219-SUM($AZ219:BG219)))))</f>
        <v>#NAME?</v>
      </c>
      <c t="str" s="89" r="BI219">
        <f>IF(NOT(snowball),0,IF(Z218&lt;=0,0,IF($C219&lt;=SUM($AZ219:BH219),0,IF(AW219+$C219-SUM($AZ219:BH219)&gt;Z218+AK219,Z218+AK219-AW219,$C219-SUM($AZ219:BH219)))))</f>
        <v>#NAME?</v>
      </c>
    </row>
    <row customHeight="1" r="220" ht="10.5">
      <c t="str" s="85" r="A220">
        <f>IF(SUM(Q219:Z219)&lt;=0,"",A219+1)</f>
        <v>#NAME?</v>
      </c>
      <c t="str" s="86" r="B220">
        <f>IF(A220="",NA(),DATE(YEAR(B219),MONTH(B219)+1,1))</f>
        <v>#NAME?</v>
      </c>
      <c t="str" s="87" r="C220">
        <f>IF(A220="","",IF(snowball,IF(($E$5-AX220)&lt;0,0,$E$5-AX220),"n/a")+D220)</f>
        <v>#NAME?</v>
      </c>
      <c s="88" r="D220"/>
      <c t="str" s="89" r="E220">
        <f>AN220+AZ220</f>
        <v>#NAME?</v>
      </c>
      <c t="str" s="89" r="F220">
        <f>AO220+BA220</f>
        <v>#NAME?</v>
      </c>
      <c t="str" s="89" r="G220">
        <f>AP220+BB220</f>
        <v>#NAME?</v>
      </c>
      <c t="str" s="89" r="H220">
        <f>AQ220+BC220</f>
        <v>#NAME?</v>
      </c>
      <c t="str" s="89" r="I220">
        <f>AR220+BD220</f>
        <v>#NAME?</v>
      </c>
      <c t="str" s="89" r="J220">
        <f>AS220+BE220</f>
        <v>#NAME?</v>
      </c>
      <c t="str" s="89" r="K220">
        <f>AT220+BF220</f>
        <v>#NAME?</v>
      </c>
      <c t="str" s="89" r="L220">
        <f>AU220+BG220</f>
        <v>#NAME?</v>
      </c>
      <c t="str" s="89" r="M220">
        <f>AV220+BH220</f>
        <v>#NAME?</v>
      </c>
      <c t="str" s="89" r="N220">
        <f>AW220+BI220</f>
        <v>#NAME?</v>
      </c>
      <c s="90" r="O220"/>
      <c t="str" s="89" r="P220">
        <f>SUM(Q220:Z220)</f>
        <v>#NAME?</v>
      </c>
      <c t="str" s="89" r="Q220">
        <f>IF(E$8=0,0,ROUND(Q219-(E220-AB220),2))</f>
        <v>#NAME?</v>
      </c>
      <c t="str" s="89" r="R220">
        <f>IF(F$8=0,0,ROUND(R219-(F220-AC220),2))</f>
        <v>#NAME?</v>
      </c>
      <c t="str" s="89" r="S220">
        <f>IF(G$8=0,0,ROUND(S219-(G220-AD220),2))</f>
        <v>#NAME?</v>
      </c>
      <c t="str" s="89" r="T220">
        <f>IF(H$8=0,0,ROUND(T219-(H220-AE220),2))</f>
        <v>#NAME?</v>
      </c>
      <c t="str" s="89" r="U220">
        <f>IF(I$8=0,0,ROUND(U219-(I220-AF220),2))</f>
        <v>#NAME?</v>
      </c>
      <c t="str" s="89" r="V220">
        <f>IF(J$8=0,0,ROUND(V219-(J220-AG220),2))</f>
        <v> -  </v>
      </c>
      <c t="str" s="89" r="W220">
        <f>IF(K$8=0,0,ROUND(W219-(K220-AH220),2))</f>
        <v> -  </v>
      </c>
      <c t="str" s="89" r="X220">
        <f>IF(L$8=0,0,ROUND(X219-(L220-AI220),2))</f>
        <v> -  </v>
      </c>
      <c t="str" s="89" r="Y220">
        <f>IF(M$8=0,0,ROUND(Y219-(M220-AJ220),2))</f>
        <v> -  </v>
      </c>
      <c t="str" s="89" r="Z220">
        <f>IF(N$8=0,0,ROUND(Z219-(N220-AK220),2))</f>
        <v> -  </v>
      </c>
      <c s="92" r="AA220"/>
      <c t="str" s="89" r="AB220">
        <f>ROUND(Q219*E$9/12,2)</f>
        <v>#NAME?</v>
      </c>
      <c t="str" s="89" r="AC220">
        <f>ROUND(R219*F$9/12,2)</f>
        <v>#NAME?</v>
      </c>
      <c t="str" s="89" r="AD220">
        <f>ROUND(S219*G$9/12,2)</f>
        <v>#NAME?</v>
      </c>
      <c t="str" s="89" r="AE220">
        <f>ROUND(T219*H$9/12,2)</f>
        <v>#NAME?</v>
      </c>
      <c t="str" s="89" r="AF220">
        <f>ROUND(U219*I$9/12,2)</f>
        <v>#NAME?</v>
      </c>
      <c t="str" s="89" r="AG220">
        <f>ROUND(V219*J$9/12,2)</f>
        <v> -  </v>
      </c>
      <c t="str" s="89" r="AH220">
        <f>ROUND(W219*K$9/12,2)</f>
        <v> -  </v>
      </c>
      <c t="str" s="89" r="AI220">
        <f>ROUND(X219*L$9/12,2)</f>
        <v> -  </v>
      </c>
      <c t="str" s="89" r="AJ220">
        <f>ROUND(Y219*M$9/12,2)</f>
        <v> -  </v>
      </c>
      <c t="str" s="89" r="AK220">
        <f>ROUND(Z219*N$9/12,2)</f>
        <v> -  </v>
      </c>
      <c t="str" s="89" r="AL220">
        <f>SUM(AB220:AK220)</f>
        <v>#NAME?</v>
      </c>
      <c s="93" r="AM220"/>
      <c t="str" s="89" r="AN220">
        <f>IF(Q219&gt;0,IF((Q219+AB220)&lt;E$10,Q219+AB220,E$10),0)</f>
        <v>#NAME?</v>
      </c>
      <c t="str" s="89" r="AO220">
        <f>IF(R219&gt;0,IF((R219+AC220)&lt;F$10,R219+AC220,F$10),0)</f>
        <v>#NAME?</v>
      </c>
      <c t="str" s="89" r="AP220">
        <f>IF(S219&gt;0,IF((S219+AD220)&lt;G$10,S219+AD220,G$10),0)</f>
        <v>#NAME?</v>
      </c>
      <c t="str" s="89" r="AQ220">
        <f>IF(T219&gt;0,IF((T219+AE220)&lt;H$10,T219+AE220,H$10),0)</f>
        <v>#NAME?</v>
      </c>
      <c t="str" s="89" r="AR220">
        <f>IF(U219&gt;0,IF((U219+AF220)&lt;I$10,U219+AF220,I$10),0)</f>
        <v>#NAME?</v>
      </c>
      <c t="str" s="89" r="AS220">
        <f>IF(V219&gt;0,IF((V219+AG220)&lt;J$10,V219+AG220,J$10),0)</f>
        <v> -  </v>
      </c>
      <c t="str" s="89" r="AT220">
        <f>IF(W219&gt;0,IF((W219+AH220)&lt;K$10,W219+AH220,K$10),0)</f>
        <v> -  </v>
      </c>
      <c t="str" s="89" r="AU220">
        <f>IF(X219&gt;0,IF((X219+AI220)&lt;L$10,X219+AI220,L$10),0)</f>
        <v> -  </v>
      </c>
      <c t="str" s="89" r="AV220">
        <f>IF(Y219&gt;0,IF((Y219+AJ220)&lt;M$10,Y219+AJ220,M$10),0)</f>
        <v> -  </v>
      </c>
      <c t="str" s="89" r="AW220">
        <f>IF(Z219&gt;0,IF((Z219+AK220)&lt;N$10,Z219+AK220,N$10),0)</f>
        <v> -  </v>
      </c>
      <c t="str" s="89" r="AX220">
        <f>SUM(AN220:AW220)</f>
        <v>#NAME?</v>
      </c>
      <c s="89" r="AY220"/>
      <c t="str" s="91" r="AZ220">
        <f>IF(NOT(snowball),0,IF(Q219&lt;=0,0,IF(AN220+$C220&gt;Q219+AB220,Q219+AB220-AN220,$C220)))</f>
        <v>#NAME?</v>
      </c>
      <c t="str" s="89" r="BA220">
        <f>IF(NOT(snowball),0,IF(R219&lt;=0,0,IF($C220&lt;=SUM($AZ220:AZ220),0,IF(AO220+$C220-SUM($AZ220:AZ220)&gt;R219+AC220,R219+AC220-AO220,$C220-SUM($AZ220:AZ220)))))</f>
        <v>#NAME?</v>
      </c>
      <c t="str" s="89" r="BB220">
        <f>IF(NOT(snowball),0,IF(S219&lt;=0,0,IF($C220&lt;=SUM($AZ220:BA220),0,IF(AP220+$C220-SUM($AZ220:BA220)&gt;S219+AD220,S219+AD220-AP220,$C220-SUM($AZ220:BA220)))))</f>
        <v>#NAME?</v>
      </c>
      <c t="str" s="89" r="BC220">
        <f>IF(NOT(snowball),0,IF(T219&lt;=0,0,IF($C220&lt;=SUM($AZ220:BB220),0,IF(AQ220+$C220-SUM($AZ220:BB220)&gt;T219+AE220,T219+AE220-AQ220,$C220-SUM($AZ220:BB220)))))</f>
        <v>#NAME?</v>
      </c>
      <c t="str" s="89" r="BD220">
        <f>IF(NOT(snowball),0,IF(U219&lt;=0,0,IF($C220&lt;=SUM($AZ220:BC220),0,IF(AR220+$C220-SUM($AZ220:BC220)&gt;U219+AF220,U219+AF220-AR220,$C220-SUM($AZ220:BC220)))))</f>
        <v>#NAME?</v>
      </c>
      <c t="str" s="89" r="BE220">
        <f>IF(NOT(snowball),0,IF(V219&lt;=0,0,IF($C220&lt;=SUM($AZ220:BD220),0,IF(AS220+$C220-SUM($AZ220:BD220)&gt;V219+AG220,V219+AG220-AS220,$C220-SUM($AZ220:BD220)))))</f>
        <v>#NAME?</v>
      </c>
      <c t="str" s="89" r="BF220">
        <f>IF(NOT(snowball),0,IF(W219&lt;=0,0,IF($C220&lt;=SUM($AZ220:BE220),0,IF(AT220+$C220-SUM($AZ220:BE220)&gt;W219+AH220,W219+AH220-AT220,$C220-SUM($AZ220:BE220)))))</f>
        <v>#NAME?</v>
      </c>
      <c t="str" s="89" r="BG220">
        <f>IF(NOT(snowball),0,IF(X219&lt;=0,0,IF($C220&lt;=SUM($AZ220:BF220),0,IF(AU220+$C220-SUM($AZ220:BF220)&gt;X219+AI220,X219+AI220-AU220,$C220-SUM($AZ220:BF220)))))</f>
        <v>#NAME?</v>
      </c>
      <c t="str" s="89" r="BH220">
        <f>IF(NOT(snowball),0,IF(Y219&lt;=0,0,IF($C220&lt;=SUM($AZ220:BG220),0,IF(AV220+$C220-SUM($AZ220:BG220)&gt;Y219+AJ220,Y219+AJ220-AV220,$C220-SUM($AZ220:BG220)))))</f>
        <v>#NAME?</v>
      </c>
      <c t="str" s="89" r="BI220">
        <f>IF(NOT(snowball),0,IF(Z219&lt;=0,0,IF($C220&lt;=SUM($AZ220:BH220),0,IF(AW220+$C220-SUM($AZ220:BH220)&gt;Z219+AK220,Z219+AK220-AW220,$C220-SUM($AZ220:BH220)))))</f>
        <v>#NAME?</v>
      </c>
    </row>
    <row customHeight="1" r="221" ht="10.5">
      <c t="str" s="85" r="A221">
        <f>IF(SUM(Q220:Z220)&lt;=0,"",A220+1)</f>
        <v>#NAME?</v>
      </c>
      <c t="str" s="86" r="B221">
        <f>IF(A221="",NA(),DATE(YEAR(B220),MONTH(B220)+1,1))</f>
        <v>#NAME?</v>
      </c>
      <c t="str" s="87" r="C221">
        <f>IF(A221="","",IF(snowball,IF(($E$5-AX221)&lt;0,0,$E$5-AX221),"n/a")+D221)</f>
        <v>#NAME?</v>
      </c>
      <c s="88" r="D221"/>
      <c t="str" s="89" r="E221">
        <f>AN221+AZ221</f>
        <v>#NAME?</v>
      </c>
      <c t="str" s="89" r="F221">
        <f>AO221+BA221</f>
        <v>#NAME?</v>
      </c>
      <c t="str" s="89" r="G221">
        <f>AP221+BB221</f>
        <v>#NAME?</v>
      </c>
      <c t="str" s="89" r="H221">
        <f>AQ221+BC221</f>
        <v>#NAME?</v>
      </c>
      <c t="str" s="89" r="I221">
        <f>AR221+BD221</f>
        <v>#NAME?</v>
      </c>
      <c t="str" s="89" r="J221">
        <f>AS221+BE221</f>
        <v>#NAME?</v>
      </c>
      <c t="str" s="89" r="K221">
        <f>AT221+BF221</f>
        <v>#NAME?</v>
      </c>
      <c t="str" s="89" r="L221">
        <f>AU221+BG221</f>
        <v>#NAME?</v>
      </c>
      <c t="str" s="89" r="M221">
        <f>AV221+BH221</f>
        <v>#NAME?</v>
      </c>
      <c t="str" s="89" r="N221">
        <f>AW221+BI221</f>
        <v>#NAME?</v>
      </c>
      <c s="90" r="O221"/>
      <c t="str" s="89" r="P221">
        <f>SUM(Q221:Z221)</f>
        <v>#NAME?</v>
      </c>
      <c t="str" s="89" r="Q221">
        <f>IF(E$8=0,0,ROUND(Q220-(E221-AB221),2))</f>
        <v>#NAME?</v>
      </c>
      <c t="str" s="89" r="R221">
        <f>IF(F$8=0,0,ROUND(R220-(F221-AC221),2))</f>
        <v>#NAME?</v>
      </c>
      <c t="str" s="89" r="S221">
        <f>IF(G$8=0,0,ROUND(S220-(G221-AD221),2))</f>
        <v>#NAME?</v>
      </c>
      <c t="str" s="89" r="T221">
        <f>IF(H$8=0,0,ROUND(T220-(H221-AE221),2))</f>
        <v>#NAME?</v>
      </c>
      <c t="str" s="89" r="U221">
        <f>IF(I$8=0,0,ROUND(U220-(I221-AF221),2))</f>
        <v>#NAME?</v>
      </c>
      <c t="str" s="89" r="V221">
        <f>IF(J$8=0,0,ROUND(V220-(J221-AG221),2))</f>
        <v> -  </v>
      </c>
      <c t="str" s="89" r="W221">
        <f>IF(K$8=0,0,ROUND(W220-(K221-AH221),2))</f>
        <v> -  </v>
      </c>
      <c t="str" s="89" r="X221">
        <f>IF(L$8=0,0,ROUND(X220-(L221-AI221),2))</f>
        <v> -  </v>
      </c>
      <c t="str" s="89" r="Y221">
        <f>IF(M$8=0,0,ROUND(Y220-(M221-AJ221),2))</f>
        <v> -  </v>
      </c>
      <c t="str" s="89" r="Z221">
        <f>IF(N$8=0,0,ROUND(Z220-(N221-AK221),2))</f>
        <v> -  </v>
      </c>
      <c s="92" r="AA221"/>
      <c t="str" s="89" r="AB221">
        <f>ROUND(Q220*E$9/12,2)</f>
        <v>#NAME?</v>
      </c>
      <c t="str" s="89" r="AC221">
        <f>ROUND(R220*F$9/12,2)</f>
        <v>#NAME?</v>
      </c>
      <c t="str" s="89" r="AD221">
        <f>ROUND(S220*G$9/12,2)</f>
        <v>#NAME?</v>
      </c>
      <c t="str" s="89" r="AE221">
        <f>ROUND(T220*H$9/12,2)</f>
        <v>#NAME?</v>
      </c>
      <c t="str" s="89" r="AF221">
        <f>ROUND(U220*I$9/12,2)</f>
        <v>#NAME?</v>
      </c>
      <c t="str" s="89" r="AG221">
        <f>ROUND(V220*J$9/12,2)</f>
        <v> -  </v>
      </c>
      <c t="str" s="89" r="AH221">
        <f>ROUND(W220*K$9/12,2)</f>
        <v> -  </v>
      </c>
      <c t="str" s="89" r="AI221">
        <f>ROUND(X220*L$9/12,2)</f>
        <v> -  </v>
      </c>
      <c t="str" s="89" r="AJ221">
        <f>ROUND(Y220*M$9/12,2)</f>
        <v> -  </v>
      </c>
      <c t="str" s="89" r="AK221">
        <f>ROUND(Z220*N$9/12,2)</f>
        <v> -  </v>
      </c>
      <c t="str" s="89" r="AL221">
        <f>SUM(AB221:AK221)</f>
        <v>#NAME?</v>
      </c>
      <c s="93" r="AM221"/>
      <c t="str" s="89" r="AN221">
        <f>IF(Q220&gt;0,IF((Q220+AB221)&lt;E$10,Q220+AB221,E$10),0)</f>
        <v>#NAME?</v>
      </c>
      <c t="str" s="89" r="AO221">
        <f>IF(R220&gt;0,IF((R220+AC221)&lt;F$10,R220+AC221,F$10),0)</f>
        <v>#NAME?</v>
      </c>
      <c t="str" s="89" r="AP221">
        <f>IF(S220&gt;0,IF((S220+AD221)&lt;G$10,S220+AD221,G$10),0)</f>
        <v>#NAME?</v>
      </c>
      <c t="str" s="89" r="AQ221">
        <f>IF(T220&gt;0,IF((T220+AE221)&lt;H$10,T220+AE221,H$10),0)</f>
        <v>#NAME?</v>
      </c>
      <c t="str" s="89" r="AR221">
        <f>IF(U220&gt;0,IF((U220+AF221)&lt;I$10,U220+AF221,I$10),0)</f>
        <v>#NAME?</v>
      </c>
      <c t="str" s="89" r="AS221">
        <f>IF(V220&gt;0,IF((V220+AG221)&lt;J$10,V220+AG221,J$10),0)</f>
        <v> -  </v>
      </c>
      <c t="str" s="89" r="AT221">
        <f>IF(W220&gt;0,IF((W220+AH221)&lt;K$10,W220+AH221,K$10),0)</f>
        <v> -  </v>
      </c>
      <c t="str" s="89" r="AU221">
        <f>IF(X220&gt;0,IF((X220+AI221)&lt;L$10,X220+AI221,L$10),0)</f>
        <v> -  </v>
      </c>
      <c t="str" s="89" r="AV221">
        <f>IF(Y220&gt;0,IF((Y220+AJ221)&lt;M$10,Y220+AJ221,M$10),0)</f>
        <v> -  </v>
      </c>
      <c t="str" s="89" r="AW221">
        <f>IF(Z220&gt;0,IF((Z220+AK221)&lt;N$10,Z220+AK221,N$10),0)</f>
        <v> -  </v>
      </c>
      <c t="str" s="89" r="AX221">
        <f>SUM(AN221:AW221)</f>
        <v>#NAME?</v>
      </c>
      <c s="89" r="AY221"/>
      <c t="str" s="91" r="AZ221">
        <f>IF(NOT(snowball),0,IF(Q220&lt;=0,0,IF(AN221+$C221&gt;Q220+AB221,Q220+AB221-AN221,$C221)))</f>
        <v>#NAME?</v>
      </c>
      <c t="str" s="89" r="BA221">
        <f>IF(NOT(snowball),0,IF(R220&lt;=0,0,IF($C221&lt;=SUM($AZ221:AZ221),0,IF(AO221+$C221-SUM($AZ221:AZ221)&gt;R220+AC221,R220+AC221-AO221,$C221-SUM($AZ221:AZ221)))))</f>
        <v>#NAME?</v>
      </c>
      <c t="str" s="89" r="BB221">
        <f>IF(NOT(snowball),0,IF(S220&lt;=0,0,IF($C221&lt;=SUM($AZ221:BA221),0,IF(AP221+$C221-SUM($AZ221:BA221)&gt;S220+AD221,S220+AD221-AP221,$C221-SUM($AZ221:BA221)))))</f>
        <v>#NAME?</v>
      </c>
      <c t="str" s="89" r="BC221">
        <f>IF(NOT(snowball),0,IF(T220&lt;=0,0,IF($C221&lt;=SUM($AZ221:BB221),0,IF(AQ221+$C221-SUM($AZ221:BB221)&gt;T220+AE221,T220+AE221-AQ221,$C221-SUM($AZ221:BB221)))))</f>
        <v>#NAME?</v>
      </c>
      <c t="str" s="89" r="BD221">
        <f>IF(NOT(snowball),0,IF(U220&lt;=0,0,IF($C221&lt;=SUM($AZ221:BC221),0,IF(AR221+$C221-SUM($AZ221:BC221)&gt;U220+AF221,U220+AF221-AR221,$C221-SUM($AZ221:BC221)))))</f>
        <v>#NAME?</v>
      </c>
      <c t="str" s="89" r="BE221">
        <f>IF(NOT(snowball),0,IF(V220&lt;=0,0,IF($C221&lt;=SUM($AZ221:BD221),0,IF(AS221+$C221-SUM($AZ221:BD221)&gt;V220+AG221,V220+AG221-AS221,$C221-SUM($AZ221:BD221)))))</f>
        <v>#NAME?</v>
      </c>
      <c t="str" s="89" r="BF221">
        <f>IF(NOT(snowball),0,IF(W220&lt;=0,0,IF($C221&lt;=SUM($AZ221:BE221),0,IF(AT221+$C221-SUM($AZ221:BE221)&gt;W220+AH221,W220+AH221-AT221,$C221-SUM($AZ221:BE221)))))</f>
        <v>#NAME?</v>
      </c>
      <c t="str" s="89" r="BG221">
        <f>IF(NOT(snowball),0,IF(X220&lt;=0,0,IF($C221&lt;=SUM($AZ221:BF221),0,IF(AU221+$C221-SUM($AZ221:BF221)&gt;X220+AI221,X220+AI221-AU221,$C221-SUM($AZ221:BF221)))))</f>
        <v>#NAME?</v>
      </c>
      <c t="str" s="89" r="BH221">
        <f>IF(NOT(snowball),0,IF(Y220&lt;=0,0,IF($C221&lt;=SUM($AZ221:BG221),0,IF(AV221+$C221-SUM($AZ221:BG221)&gt;Y220+AJ221,Y220+AJ221-AV221,$C221-SUM($AZ221:BG221)))))</f>
        <v>#NAME?</v>
      </c>
      <c t="str" s="89" r="BI221">
        <f>IF(NOT(snowball),0,IF(Z220&lt;=0,0,IF($C221&lt;=SUM($AZ221:BH221),0,IF(AW221+$C221-SUM($AZ221:BH221)&gt;Z220+AK221,Z220+AK221-AW221,$C221-SUM($AZ221:BH221)))))</f>
        <v>#NAME?</v>
      </c>
    </row>
    <row customHeight="1" r="222" ht="10.5">
      <c t="str" s="85" r="A222">
        <f>IF(SUM(Q221:Z221)&lt;=0,"",A221+1)</f>
        <v>#NAME?</v>
      </c>
      <c t="str" s="86" r="B222">
        <f>IF(A222="",NA(),DATE(YEAR(B221),MONTH(B221)+1,1))</f>
        <v>#NAME?</v>
      </c>
      <c t="str" s="87" r="C222">
        <f>IF(A222="","",IF(snowball,IF(($E$5-AX222)&lt;0,0,$E$5-AX222),"n/a")+D222)</f>
        <v>#NAME?</v>
      </c>
      <c s="88" r="D222"/>
      <c t="str" s="89" r="E222">
        <f>AN222+AZ222</f>
        <v>#NAME?</v>
      </c>
      <c t="str" s="89" r="F222">
        <f>AO222+BA222</f>
        <v>#NAME?</v>
      </c>
      <c t="str" s="89" r="G222">
        <f>AP222+BB222</f>
        <v>#NAME?</v>
      </c>
      <c t="str" s="89" r="H222">
        <f>AQ222+BC222</f>
        <v>#NAME?</v>
      </c>
      <c t="str" s="89" r="I222">
        <f>AR222+BD222</f>
        <v>#NAME?</v>
      </c>
      <c t="str" s="89" r="J222">
        <f>AS222+BE222</f>
        <v>#NAME?</v>
      </c>
      <c t="str" s="89" r="K222">
        <f>AT222+BF222</f>
        <v>#NAME?</v>
      </c>
      <c t="str" s="89" r="L222">
        <f>AU222+BG222</f>
        <v>#NAME?</v>
      </c>
      <c t="str" s="89" r="M222">
        <f>AV222+BH222</f>
        <v>#NAME?</v>
      </c>
      <c t="str" s="89" r="N222">
        <f>AW222+BI222</f>
        <v>#NAME?</v>
      </c>
      <c s="90" r="O222"/>
      <c t="str" s="89" r="P222">
        <f>SUM(Q222:Z222)</f>
        <v>#NAME?</v>
      </c>
      <c t="str" s="89" r="Q222">
        <f>IF(E$8=0,0,ROUND(Q221-(E222-AB222),2))</f>
        <v>#NAME?</v>
      </c>
      <c t="str" s="89" r="R222">
        <f>IF(F$8=0,0,ROUND(R221-(F222-AC222),2))</f>
        <v>#NAME?</v>
      </c>
      <c t="str" s="89" r="S222">
        <f>IF(G$8=0,0,ROUND(S221-(G222-AD222),2))</f>
        <v>#NAME?</v>
      </c>
      <c t="str" s="89" r="T222">
        <f>IF(H$8=0,0,ROUND(T221-(H222-AE222),2))</f>
        <v>#NAME?</v>
      </c>
      <c t="str" s="89" r="U222">
        <f>IF(I$8=0,0,ROUND(U221-(I222-AF222),2))</f>
        <v>#NAME?</v>
      </c>
      <c t="str" s="89" r="V222">
        <f>IF(J$8=0,0,ROUND(V221-(J222-AG222),2))</f>
        <v> -  </v>
      </c>
      <c t="str" s="89" r="W222">
        <f>IF(K$8=0,0,ROUND(W221-(K222-AH222),2))</f>
        <v> -  </v>
      </c>
      <c t="str" s="89" r="X222">
        <f>IF(L$8=0,0,ROUND(X221-(L222-AI222),2))</f>
        <v> -  </v>
      </c>
      <c t="str" s="89" r="Y222">
        <f>IF(M$8=0,0,ROUND(Y221-(M222-AJ222),2))</f>
        <v> -  </v>
      </c>
      <c t="str" s="89" r="Z222">
        <f>IF(N$8=0,0,ROUND(Z221-(N222-AK222),2))</f>
        <v> -  </v>
      </c>
      <c s="92" r="AA222"/>
      <c t="str" s="89" r="AB222">
        <f>ROUND(Q221*E$9/12,2)</f>
        <v>#NAME?</v>
      </c>
      <c t="str" s="89" r="AC222">
        <f>ROUND(R221*F$9/12,2)</f>
        <v>#NAME?</v>
      </c>
      <c t="str" s="89" r="AD222">
        <f>ROUND(S221*G$9/12,2)</f>
        <v>#NAME?</v>
      </c>
      <c t="str" s="89" r="AE222">
        <f>ROUND(T221*H$9/12,2)</f>
        <v>#NAME?</v>
      </c>
      <c t="str" s="89" r="AF222">
        <f>ROUND(U221*I$9/12,2)</f>
        <v>#NAME?</v>
      </c>
      <c t="str" s="89" r="AG222">
        <f>ROUND(V221*J$9/12,2)</f>
        <v> -  </v>
      </c>
      <c t="str" s="89" r="AH222">
        <f>ROUND(W221*K$9/12,2)</f>
        <v> -  </v>
      </c>
      <c t="str" s="89" r="AI222">
        <f>ROUND(X221*L$9/12,2)</f>
        <v> -  </v>
      </c>
      <c t="str" s="89" r="AJ222">
        <f>ROUND(Y221*M$9/12,2)</f>
        <v> -  </v>
      </c>
      <c t="str" s="89" r="AK222">
        <f>ROUND(Z221*N$9/12,2)</f>
        <v> -  </v>
      </c>
      <c t="str" s="89" r="AL222">
        <f>SUM(AB222:AK222)</f>
        <v>#NAME?</v>
      </c>
      <c s="93" r="AM222"/>
      <c t="str" s="89" r="AN222">
        <f>IF(Q221&gt;0,IF((Q221+AB222)&lt;E$10,Q221+AB222,E$10),0)</f>
        <v>#NAME?</v>
      </c>
      <c t="str" s="89" r="AO222">
        <f>IF(R221&gt;0,IF((R221+AC222)&lt;F$10,R221+AC222,F$10),0)</f>
        <v>#NAME?</v>
      </c>
      <c t="str" s="89" r="AP222">
        <f>IF(S221&gt;0,IF((S221+AD222)&lt;G$10,S221+AD222,G$10),0)</f>
        <v>#NAME?</v>
      </c>
      <c t="str" s="89" r="AQ222">
        <f>IF(T221&gt;0,IF((T221+AE222)&lt;H$10,T221+AE222,H$10),0)</f>
        <v>#NAME?</v>
      </c>
      <c t="str" s="89" r="AR222">
        <f>IF(U221&gt;0,IF((U221+AF222)&lt;I$10,U221+AF222,I$10),0)</f>
        <v>#NAME?</v>
      </c>
      <c t="str" s="89" r="AS222">
        <f>IF(V221&gt;0,IF((V221+AG222)&lt;J$10,V221+AG222,J$10),0)</f>
        <v> -  </v>
      </c>
      <c t="str" s="89" r="AT222">
        <f>IF(W221&gt;0,IF((W221+AH222)&lt;K$10,W221+AH222,K$10),0)</f>
        <v> -  </v>
      </c>
      <c t="str" s="89" r="AU222">
        <f>IF(X221&gt;0,IF((X221+AI222)&lt;L$10,X221+AI222,L$10),0)</f>
        <v> -  </v>
      </c>
      <c t="str" s="89" r="AV222">
        <f>IF(Y221&gt;0,IF((Y221+AJ222)&lt;M$10,Y221+AJ222,M$10),0)</f>
        <v> -  </v>
      </c>
      <c t="str" s="89" r="AW222">
        <f>IF(Z221&gt;0,IF((Z221+AK222)&lt;N$10,Z221+AK222,N$10),0)</f>
        <v> -  </v>
      </c>
      <c t="str" s="89" r="AX222">
        <f>SUM(AN222:AW222)</f>
        <v>#NAME?</v>
      </c>
      <c s="89" r="AY222"/>
      <c t="str" s="91" r="AZ222">
        <f>IF(NOT(snowball),0,IF(Q221&lt;=0,0,IF(AN222+$C222&gt;Q221+AB222,Q221+AB222-AN222,$C222)))</f>
        <v>#NAME?</v>
      </c>
      <c t="str" s="89" r="BA222">
        <f>IF(NOT(snowball),0,IF(R221&lt;=0,0,IF($C222&lt;=SUM($AZ222:AZ222),0,IF(AO222+$C222-SUM($AZ222:AZ222)&gt;R221+AC222,R221+AC222-AO222,$C222-SUM($AZ222:AZ222)))))</f>
        <v>#NAME?</v>
      </c>
      <c t="str" s="89" r="BB222">
        <f>IF(NOT(snowball),0,IF(S221&lt;=0,0,IF($C222&lt;=SUM($AZ222:BA222),0,IF(AP222+$C222-SUM($AZ222:BA222)&gt;S221+AD222,S221+AD222-AP222,$C222-SUM($AZ222:BA222)))))</f>
        <v>#NAME?</v>
      </c>
      <c t="str" s="89" r="BC222">
        <f>IF(NOT(snowball),0,IF(T221&lt;=0,0,IF($C222&lt;=SUM($AZ222:BB222),0,IF(AQ222+$C222-SUM($AZ222:BB222)&gt;T221+AE222,T221+AE222-AQ222,$C222-SUM($AZ222:BB222)))))</f>
        <v>#NAME?</v>
      </c>
      <c t="str" s="89" r="BD222">
        <f>IF(NOT(snowball),0,IF(U221&lt;=0,0,IF($C222&lt;=SUM($AZ222:BC222),0,IF(AR222+$C222-SUM($AZ222:BC222)&gt;U221+AF222,U221+AF222-AR222,$C222-SUM($AZ222:BC222)))))</f>
        <v>#NAME?</v>
      </c>
      <c t="str" s="89" r="BE222">
        <f>IF(NOT(snowball),0,IF(V221&lt;=0,0,IF($C222&lt;=SUM($AZ222:BD222),0,IF(AS222+$C222-SUM($AZ222:BD222)&gt;V221+AG222,V221+AG222-AS222,$C222-SUM($AZ222:BD222)))))</f>
        <v>#NAME?</v>
      </c>
      <c t="str" s="89" r="BF222">
        <f>IF(NOT(snowball),0,IF(W221&lt;=0,0,IF($C222&lt;=SUM($AZ222:BE222),0,IF(AT222+$C222-SUM($AZ222:BE222)&gt;W221+AH222,W221+AH222-AT222,$C222-SUM($AZ222:BE222)))))</f>
        <v>#NAME?</v>
      </c>
      <c t="str" s="89" r="BG222">
        <f>IF(NOT(snowball),0,IF(X221&lt;=0,0,IF($C222&lt;=SUM($AZ222:BF222),0,IF(AU222+$C222-SUM($AZ222:BF222)&gt;X221+AI222,X221+AI222-AU222,$C222-SUM($AZ222:BF222)))))</f>
        <v>#NAME?</v>
      </c>
      <c t="str" s="89" r="BH222">
        <f>IF(NOT(snowball),0,IF(Y221&lt;=0,0,IF($C222&lt;=SUM($AZ222:BG222),0,IF(AV222+$C222-SUM($AZ222:BG222)&gt;Y221+AJ222,Y221+AJ222-AV222,$C222-SUM($AZ222:BG222)))))</f>
        <v>#NAME?</v>
      </c>
      <c t="str" s="89" r="BI222">
        <f>IF(NOT(snowball),0,IF(Z221&lt;=0,0,IF($C222&lt;=SUM($AZ222:BH222),0,IF(AW222+$C222-SUM($AZ222:BH222)&gt;Z221+AK222,Z221+AK222-AW222,$C222-SUM($AZ222:BH222)))))</f>
        <v>#NAME?</v>
      </c>
    </row>
    <row customHeight="1" r="223" ht="10.5">
      <c t="str" s="85" r="A223">
        <f>IF(SUM(Q222:Z222)&lt;=0,"",A222+1)</f>
        <v>#NAME?</v>
      </c>
      <c t="str" s="86" r="B223">
        <f>IF(A223="",NA(),DATE(YEAR(B222),MONTH(B222)+1,1))</f>
        <v>#NAME?</v>
      </c>
      <c t="str" s="87" r="C223">
        <f>IF(A223="","",IF(snowball,IF(($E$5-AX223)&lt;0,0,$E$5-AX223),"n/a")+D223)</f>
        <v>#NAME?</v>
      </c>
      <c s="88" r="D223"/>
      <c t="str" s="89" r="E223">
        <f>AN223+AZ223</f>
        <v>#NAME?</v>
      </c>
      <c t="str" s="89" r="F223">
        <f>AO223+BA223</f>
        <v>#NAME?</v>
      </c>
      <c t="str" s="89" r="G223">
        <f>AP223+BB223</f>
        <v>#NAME?</v>
      </c>
      <c t="str" s="89" r="H223">
        <f>AQ223+BC223</f>
        <v>#NAME?</v>
      </c>
      <c t="str" s="89" r="I223">
        <f>AR223+BD223</f>
        <v>#NAME?</v>
      </c>
      <c t="str" s="89" r="J223">
        <f>AS223+BE223</f>
        <v>#NAME?</v>
      </c>
      <c t="str" s="89" r="K223">
        <f>AT223+BF223</f>
        <v>#NAME?</v>
      </c>
      <c t="str" s="89" r="L223">
        <f>AU223+BG223</f>
        <v>#NAME?</v>
      </c>
      <c t="str" s="89" r="M223">
        <f>AV223+BH223</f>
        <v>#NAME?</v>
      </c>
      <c t="str" s="89" r="N223">
        <f>AW223+BI223</f>
        <v>#NAME?</v>
      </c>
      <c s="90" r="O223"/>
      <c t="str" s="89" r="P223">
        <f>SUM(Q223:Z223)</f>
        <v>#NAME?</v>
      </c>
      <c t="str" s="89" r="Q223">
        <f>IF(E$8=0,0,ROUND(Q222-(E223-AB223),2))</f>
        <v>#NAME?</v>
      </c>
      <c t="str" s="89" r="R223">
        <f>IF(F$8=0,0,ROUND(R222-(F223-AC223),2))</f>
        <v>#NAME?</v>
      </c>
      <c t="str" s="89" r="S223">
        <f>IF(G$8=0,0,ROUND(S222-(G223-AD223),2))</f>
        <v>#NAME?</v>
      </c>
      <c t="str" s="89" r="T223">
        <f>IF(H$8=0,0,ROUND(T222-(H223-AE223),2))</f>
        <v>#NAME?</v>
      </c>
      <c t="str" s="89" r="U223">
        <f>IF(I$8=0,0,ROUND(U222-(I223-AF223),2))</f>
        <v>#NAME?</v>
      </c>
      <c t="str" s="89" r="V223">
        <f>IF(J$8=0,0,ROUND(V222-(J223-AG223),2))</f>
        <v> -  </v>
      </c>
      <c t="str" s="89" r="W223">
        <f>IF(K$8=0,0,ROUND(W222-(K223-AH223),2))</f>
        <v> -  </v>
      </c>
      <c t="str" s="89" r="X223">
        <f>IF(L$8=0,0,ROUND(X222-(L223-AI223),2))</f>
        <v> -  </v>
      </c>
      <c t="str" s="89" r="Y223">
        <f>IF(M$8=0,0,ROUND(Y222-(M223-AJ223),2))</f>
        <v> -  </v>
      </c>
      <c t="str" s="89" r="Z223">
        <f>IF(N$8=0,0,ROUND(Z222-(N223-AK223),2))</f>
        <v> -  </v>
      </c>
      <c s="92" r="AA223"/>
      <c t="str" s="89" r="AB223">
        <f>ROUND(Q222*E$9/12,2)</f>
        <v>#NAME?</v>
      </c>
      <c t="str" s="89" r="AC223">
        <f>ROUND(R222*F$9/12,2)</f>
        <v>#NAME?</v>
      </c>
      <c t="str" s="89" r="AD223">
        <f>ROUND(S222*G$9/12,2)</f>
        <v>#NAME?</v>
      </c>
      <c t="str" s="89" r="AE223">
        <f>ROUND(T222*H$9/12,2)</f>
        <v>#NAME?</v>
      </c>
      <c t="str" s="89" r="AF223">
        <f>ROUND(U222*I$9/12,2)</f>
        <v>#NAME?</v>
      </c>
      <c t="str" s="89" r="AG223">
        <f>ROUND(V222*J$9/12,2)</f>
        <v> -  </v>
      </c>
      <c t="str" s="89" r="AH223">
        <f>ROUND(W222*K$9/12,2)</f>
        <v> -  </v>
      </c>
      <c t="str" s="89" r="AI223">
        <f>ROUND(X222*L$9/12,2)</f>
        <v> -  </v>
      </c>
      <c t="str" s="89" r="AJ223">
        <f>ROUND(Y222*M$9/12,2)</f>
        <v> -  </v>
      </c>
      <c t="str" s="89" r="AK223">
        <f>ROUND(Z222*N$9/12,2)</f>
        <v> -  </v>
      </c>
      <c t="str" s="89" r="AL223">
        <f>SUM(AB223:AK223)</f>
        <v>#NAME?</v>
      </c>
      <c s="93" r="AM223"/>
      <c t="str" s="89" r="AN223">
        <f>IF(Q222&gt;0,IF((Q222+AB223)&lt;E$10,Q222+AB223,E$10),0)</f>
        <v>#NAME?</v>
      </c>
      <c t="str" s="89" r="AO223">
        <f>IF(R222&gt;0,IF((R222+AC223)&lt;F$10,R222+AC223,F$10),0)</f>
        <v>#NAME?</v>
      </c>
      <c t="str" s="89" r="AP223">
        <f>IF(S222&gt;0,IF((S222+AD223)&lt;G$10,S222+AD223,G$10),0)</f>
        <v>#NAME?</v>
      </c>
      <c t="str" s="89" r="AQ223">
        <f>IF(T222&gt;0,IF((T222+AE223)&lt;H$10,T222+AE223,H$10),0)</f>
        <v>#NAME?</v>
      </c>
      <c t="str" s="89" r="AR223">
        <f>IF(U222&gt;0,IF((U222+AF223)&lt;I$10,U222+AF223,I$10),0)</f>
        <v>#NAME?</v>
      </c>
      <c t="str" s="89" r="AS223">
        <f>IF(V222&gt;0,IF((V222+AG223)&lt;J$10,V222+AG223,J$10),0)</f>
        <v> -  </v>
      </c>
      <c t="str" s="89" r="AT223">
        <f>IF(W222&gt;0,IF((W222+AH223)&lt;K$10,W222+AH223,K$10),0)</f>
        <v> -  </v>
      </c>
      <c t="str" s="89" r="AU223">
        <f>IF(X222&gt;0,IF((X222+AI223)&lt;L$10,X222+AI223,L$10),0)</f>
        <v> -  </v>
      </c>
      <c t="str" s="89" r="AV223">
        <f>IF(Y222&gt;0,IF((Y222+AJ223)&lt;M$10,Y222+AJ223,M$10),0)</f>
        <v> -  </v>
      </c>
      <c t="str" s="89" r="AW223">
        <f>IF(Z222&gt;0,IF((Z222+AK223)&lt;N$10,Z222+AK223,N$10),0)</f>
        <v> -  </v>
      </c>
      <c t="str" s="89" r="AX223">
        <f>SUM(AN223:AW223)</f>
        <v>#NAME?</v>
      </c>
      <c s="89" r="AY223"/>
      <c t="str" s="91" r="AZ223">
        <f>IF(NOT(snowball),0,IF(Q222&lt;=0,0,IF(AN223+$C223&gt;Q222+AB223,Q222+AB223-AN223,$C223)))</f>
        <v>#NAME?</v>
      </c>
      <c t="str" s="89" r="BA223">
        <f>IF(NOT(snowball),0,IF(R222&lt;=0,0,IF($C223&lt;=SUM($AZ223:AZ223),0,IF(AO223+$C223-SUM($AZ223:AZ223)&gt;R222+AC223,R222+AC223-AO223,$C223-SUM($AZ223:AZ223)))))</f>
        <v>#NAME?</v>
      </c>
      <c t="str" s="89" r="BB223">
        <f>IF(NOT(snowball),0,IF(S222&lt;=0,0,IF($C223&lt;=SUM($AZ223:BA223),0,IF(AP223+$C223-SUM($AZ223:BA223)&gt;S222+AD223,S222+AD223-AP223,$C223-SUM($AZ223:BA223)))))</f>
        <v>#NAME?</v>
      </c>
      <c t="str" s="89" r="BC223">
        <f>IF(NOT(snowball),0,IF(T222&lt;=0,0,IF($C223&lt;=SUM($AZ223:BB223),0,IF(AQ223+$C223-SUM($AZ223:BB223)&gt;T222+AE223,T222+AE223-AQ223,$C223-SUM($AZ223:BB223)))))</f>
        <v>#NAME?</v>
      </c>
      <c t="str" s="89" r="BD223">
        <f>IF(NOT(snowball),0,IF(U222&lt;=0,0,IF($C223&lt;=SUM($AZ223:BC223),0,IF(AR223+$C223-SUM($AZ223:BC223)&gt;U222+AF223,U222+AF223-AR223,$C223-SUM($AZ223:BC223)))))</f>
        <v>#NAME?</v>
      </c>
      <c t="str" s="89" r="BE223">
        <f>IF(NOT(snowball),0,IF(V222&lt;=0,0,IF($C223&lt;=SUM($AZ223:BD223),0,IF(AS223+$C223-SUM($AZ223:BD223)&gt;V222+AG223,V222+AG223-AS223,$C223-SUM($AZ223:BD223)))))</f>
        <v>#NAME?</v>
      </c>
      <c t="str" s="89" r="BF223">
        <f>IF(NOT(snowball),0,IF(W222&lt;=0,0,IF($C223&lt;=SUM($AZ223:BE223),0,IF(AT223+$C223-SUM($AZ223:BE223)&gt;W222+AH223,W222+AH223-AT223,$C223-SUM($AZ223:BE223)))))</f>
        <v>#NAME?</v>
      </c>
      <c t="str" s="89" r="BG223">
        <f>IF(NOT(snowball),0,IF(X222&lt;=0,0,IF($C223&lt;=SUM($AZ223:BF223),0,IF(AU223+$C223-SUM($AZ223:BF223)&gt;X222+AI223,X222+AI223-AU223,$C223-SUM($AZ223:BF223)))))</f>
        <v>#NAME?</v>
      </c>
      <c t="str" s="89" r="BH223">
        <f>IF(NOT(snowball),0,IF(Y222&lt;=0,0,IF($C223&lt;=SUM($AZ223:BG223),0,IF(AV223+$C223-SUM($AZ223:BG223)&gt;Y222+AJ223,Y222+AJ223-AV223,$C223-SUM($AZ223:BG223)))))</f>
        <v>#NAME?</v>
      </c>
      <c t="str" s="89" r="BI223">
        <f>IF(NOT(snowball),0,IF(Z222&lt;=0,0,IF($C223&lt;=SUM($AZ223:BH223),0,IF(AW223+$C223-SUM($AZ223:BH223)&gt;Z222+AK223,Z222+AK223-AW223,$C223-SUM($AZ223:BH223)))))</f>
        <v>#NAME?</v>
      </c>
    </row>
    <row customHeight="1" r="224" ht="10.5">
      <c t="str" s="85" r="A224">
        <f>IF(SUM(Q223:Z223)&lt;=0,"",A223+1)</f>
        <v>#NAME?</v>
      </c>
      <c t="str" s="86" r="B224">
        <f>IF(A224="",NA(),DATE(YEAR(B223),MONTH(B223)+1,1))</f>
        <v>#NAME?</v>
      </c>
      <c t="str" s="87" r="C224">
        <f>IF(A224="","",IF(snowball,IF(($E$5-AX224)&lt;0,0,$E$5-AX224),"n/a")+D224)</f>
        <v>#NAME?</v>
      </c>
      <c s="88" r="D224"/>
      <c t="str" s="89" r="E224">
        <f>AN224+AZ224</f>
        <v>#NAME?</v>
      </c>
      <c t="str" s="89" r="F224">
        <f>AO224+BA224</f>
        <v>#NAME?</v>
      </c>
      <c t="str" s="89" r="G224">
        <f>AP224+BB224</f>
        <v>#NAME?</v>
      </c>
      <c t="str" s="89" r="H224">
        <f>AQ224+BC224</f>
        <v>#NAME?</v>
      </c>
      <c t="str" s="89" r="I224">
        <f>AR224+BD224</f>
        <v>#NAME?</v>
      </c>
      <c t="str" s="89" r="J224">
        <f>AS224+BE224</f>
        <v>#NAME?</v>
      </c>
      <c t="str" s="89" r="K224">
        <f>AT224+BF224</f>
        <v>#NAME?</v>
      </c>
      <c t="str" s="89" r="L224">
        <f>AU224+BG224</f>
        <v>#NAME?</v>
      </c>
      <c t="str" s="89" r="M224">
        <f>AV224+BH224</f>
        <v>#NAME?</v>
      </c>
      <c t="str" s="89" r="N224">
        <f>AW224+BI224</f>
        <v>#NAME?</v>
      </c>
      <c s="90" r="O224"/>
      <c t="str" s="89" r="P224">
        <f>SUM(Q224:Z224)</f>
        <v>#NAME?</v>
      </c>
      <c t="str" s="89" r="Q224">
        <f>IF(E$8=0,0,ROUND(Q223-(E224-AB224),2))</f>
        <v>#NAME?</v>
      </c>
      <c t="str" s="89" r="R224">
        <f>IF(F$8=0,0,ROUND(R223-(F224-AC224),2))</f>
        <v>#NAME?</v>
      </c>
      <c t="str" s="89" r="S224">
        <f>IF(G$8=0,0,ROUND(S223-(G224-AD224),2))</f>
        <v>#NAME?</v>
      </c>
      <c t="str" s="89" r="T224">
        <f>IF(H$8=0,0,ROUND(T223-(H224-AE224),2))</f>
        <v>#NAME?</v>
      </c>
      <c t="str" s="89" r="U224">
        <f>IF(I$8=0,0,ROUND(U223-(I224-AF224),2))</f>
        <v>#NAME?</v>
      </c>
      <c t="str" s="89" r="V224">
        <f>IF(J$8=0,0,ROUND(V223-(J224-AG224),2))</f>
        <v> -  </v>
      </c>
      <c t="str" s="89" r="W224">
        <f>IF(K$8=0,0,ROUND(W223-(K224-AH224),2))</f>
        <v> -  </v>
      </c>
      <c t="str" s="89" r="X224">
        <f>IF(L$8=0,0,ROUND(X223-(L224-AI224),2))</f>
        <v> -  </v>
      </c>
      <c t="str" s="89" r="Y224">
        <f>IF(M$8=0,0,ROUND(Y223-(M224-AJ224),2))</f>
        <v> -  </v>
      </c>
      <c t="str" s="89" r="Z224">
        <f>IF(N$8=0,0,ROUND(Z223-(N224-AK224),2))</f>
        <v> -  </v>
      </c>
      <c s="92" r="AA224"/>
      <c t="str" s="89" r="AB224">
        <f>ROUND(Q223*E$9/12,2)</f>
        <v>#NAME?</v>
      </c>
      <c t="str" s="89" r="AC224">
        <f>ROUND(R223*F$9/12,2)</f>
        <v>#NAME?</v>
      </c>
      <c t="str" s="89" r="AD224">
        <f>ROUND(S223*G$9/12,2)</f>
        <v>#NAME?</v>
      </c>
      <c t="str" s="89" r="AE224">
        <f>ROUND(T223*H$9/12,2)</f>
        <v>#NAME?</v>
      </c>
      <c t="str" s="89" r="AF224">
        <f>ROUND(U223*I$9/12,2)</f>
        <v>#NAME?</v>
      </c>
      <c t="str" s="89" r="AG224">
        <f>ROUND(V223*J$9/12,2)</f>
        <v> -  </v>
      </c>
      <c t="str" s="89" r="AH224">
        <f>ROUND(W223*K$9/12,2)</f>
        <v> -  </v>
      </c>
      <c t="str" s="89" r="AI224">
        <f>ROUND(X223*L$9/12,2)</f>
        <v> -  </v>
      </c>
      <c t="str" s="89" r="AJ224">
        <f>ROUND(Y223*M$9/12,2)</f>
        <v> -  </v>
      </c>
      <c t="str" s="89" r="AK224">
        <f>ROUND(Z223*N$9/12,2)</f>
        <v> -  </v>
      </c>
      <c t="str" s="89" r="AL224">
        <f>SUM(AB224:AK224)</f>
        <v>#NAME?</v>
      </c>
      <c s="93" r="AM224"/>
      <c t="str" s="89" r="AN224">
        <f>IF(Q223&gt;0,IF((Q223+AB224)&lt;E$10,Q223+AB224,E$10),0)</f>
        <v>#NAME?</v>
      </c>
      <c t="str" s="89" r="AO224">
        <f>IF(R223&gt;0,IF((R223+AC224)&lt;F$10,R223+AC224,F$10),0)</f>
        <v>#NAME?</v>
      </c>
      <c t="str" s="89" r="AP224">
        <f>IF(S223&gt;0,IF((S223+AD224)&lt;G$10,S223+AD224,G$10),0)</f>
        <v>#NAME?</v>
      </c>
      <c t="str" s="89" r="AQ224">
        <f>IF(T223&gt;0,IF((T223+AE224)&lt;H$10,T223+AE224,H$10),0)</f>
        <v>#NAME?</v>
      </c>
      <c t="str" s="89" r="AR224">
        <f>IF(U223&gt;0,IF((U223+AF224)&lt;I$10,U223+AF224,I$10),0)</f>
        <v>#NAME?</v>
      </c>
      <c t="str" s="89" r="AS224">
        <f>IF(V223&gt;0,IF((V223+AG224)&lt;J$10,V223+AG224,J$10),0)</f>
        <v> -  </v>
      </c>
      <c t="str" s="89" r="AT224">
        <f>IF(W223&gt;0,IF((W223+AH224)&lt;K$10,W223+AH224,K$10),0)</f>
        <v> -  </v>
      </c>
      <c t="str" s="89" r="AU224">
        <f>IF(X223&gt;0,IF((X223+AI224)&lt;L$10,X223+AI224,L$10),0)</f>
        <v> -  </v>
      </c>
      <c t="str" s="89" r="AV224">
        <f>IF(Y223&gt;0,IF((Y223+AJ224)&lt;M$10,Y223+AJ224,M$10),0)</f>
        <v> -  </v>
      </c>
      <c t="str" s="89" r="AW224">
        <f>IF(Z223&gt;0,IF((Z223+AK224)&lt;N$10,Z223+AK224,N$10),0)</f>
        <v> -  </v>
      </c>
      <c t="str" s="89" r="AX224">
        <f>SUM(AN224:AW224)</f>
        <v>#NAME?</v>
      </c>
      <c s="89" r="AY224"/>
      <c t="str" s="91" r="AZ224">
        <f>IF(NOT(snowball),0,IF(Q223&lt;=0,0,IF(AN224+$C224&gt;Q223+AB224,Q223+AB224-AN224,$C224)))</f>
        <v>#NAME?</v>
      </c>
      <c t="str" s="89" r="BA224">
        <f>IF(NOT(snowball),0,IF(R223&lt;=0,0,IF($C224&lt;=SUM($AZ224:AZ224),0,IF(AO224+$C224-SUM($AZ224:AZ224)&gt;R223+AC224,R223+AC224-AO224,$C224-SUM($AZ224:AZ224)))))</f>
        <v>#NAME?</v>
      </c>
      <c t="str" s="89" r="BB224">
        <f>IF(NOT(snowball),0,IF(S223&lt;=0,0,IF($C224&lt;=SUM($AZ224:BA224),0,IF(AP224+$C224-SUM($AZ224:BA224)&gt;S223+AD224,S223+AD224-AP224,$C224-SUM($AZ224:BA224)))))</f>
        <v>#NAME?</v>
      </c>
      <c t="str" s="89" r="BC224">
        <f>IF(NOT(snowball),0,IF(T223&lt;=0,0,IF($C224&lt;=SUM($AZ224:BB224),0,IF(AQ224+$C224-SUM($AZ224:BB224)&gt;T223+AE224,T223+AE224-AQ224,$C224-SUM($AZ224:BB224)))))</f>
        <v>#NAME?</v>
      </c>
      <c t="str" s="89" r="BD224">
        <f>IF(NOT(snowball),0,IF(U223&lt;=0,0,IF($C224&lt;=SUM($AZ224:BC224),0,IF(AR224+$C224-SUM($AZ224:BC224)&gt;U223+AF224,U223+AF224-AR224,$C224-SUM($AZ224:BC224)))))</f>
        <v>#NAME?</v>
      </c>
      <c t="str" s="89" r="BE224">
        <f>IF(NOT(snowball),0,IF(V223&lt;=0,0,IF($C224&lt;=SUM($AZ224:BD224),0,IF(AS224+$C224-SUM($AZ224:BD224)&gt;V223+AG224,V223+AG224-AS224,$C224-SUM($AZ224:BD224)))))</f>
        <v>#NAME?</v>
      </c>
      <c t="str" s="89" r="BF224">
        <f>IF(NOT(snowball),0,IF(W223&lt;=0,0,IF($C224&lt;=SUM($AZ224:BE224),0,IF(AT224+$C224-SUM($AZ224:BE224)&gt;W223+AH224,W223+AH224-AT224,$C224-SUM($AZ224:BE224)))))</f>
        <v>#NAME?</v>
      </c>
      <c t="str" s="89" r="BG224">
        <f>IF(NOT(snowball),0,IF(X223&lt;=0,0,IF($C224&lt;=SUM($AZ224:BF224),0,IF(AU224+$C224-SUM($AZ224:BF224)&gt;X223+AI224,X223+AI224-AU224,$C224-SUM($AZ224:BF224)))))</f>
        <v>#NAME?</v>
      </c>
      <c t="str" s="89" r="BH224">
        <f>IF(NOT(snowball),0,IF(Y223&lt;=0,0,IF($C224&lt;=SUM($AZ224:BG224),0,IF(AV224+$C224-SUM($AZ224:BG224)&gt;Y223+AJ224,Y223+AJ224-AV224,$C224-SUM($AZ224:BG224)))))</f>
        <v>#NAME?</v>
      </c>
      <c t="str" s="89" r="BI224">
        <f>IF(NOT(snowball),0,IF(Z223&lt;=0,0,IF($C224&lt;=SUM($AZ224:BH224),0,IF(AW224+$C224-SUM($AZ224:BH224)&gt;Z223+AK224,Z223+AK224-AW224,$C224-SUM($AZ224:BH224)))))</f>
        <v>#NAME?</v>
      </c>
    </row>
    <row customHeight="1" r="225" ht="10.5">
      <c t="str" s="85" r="A225">
        <f>IF(SUM(Q224:Z224)&lt;=0,"",A224+1)</f>
        <v>#NAME?</v>
      </c>
      <c t="str" s="86" r="B225">
        <f>IF(A225="",NA(),DATE(YEAR(B224),MONTH(B224)+1,1))</f>
        <v>#NAME?</v>
      </c>
      <c t="str" s="87" r="C225">
        <f>IF(A225="","",IF(snowball,IF(($E$5-AX225)&lt;0,0,$E$5-AX225),"n/a")+D225)</f>
        <v>#NAME?</v>
      </c>
      <c s="88" r="D225"/>
      <c t="str" s="89" r="E225">
        <f>AN225+AZ225</f>
        <v>#NAME?</v>
      </c>
      <c t="str" s="89" r="F225">
        <f>AO225+BA225</f>
        <v>#NAME?</v>
      </c>
      <c t="str" s="89" r="G225">
        <f>AP225+BB225</f>
        <v>#NAME?</v>
      </c>
      <c t="str" s="89" r="H225">
        <f>AQ225+BC225</f>
        <v>#NAME?</v>
      </c>
      <c t="str" s="89" r="I225">
        <f>AR225+BD225</f>
        <v>#NAME?</v>
      </c>
      <c t="str" s="89" r="J225">
        <f>AS225+BE225</f>
        <v>#NAME?</v>
      </c>
      <c t="str" s="89" r="K225">
        <f>AT225+BF225</f>
        <v>#NAME?</v>
      </c>
      <c t="str" s="89" r="L225">
        <f>AU225+BG225</f>
        <v>#NAME?</v>
      </c>
      <c t="str" s="89" r="M225">
        <f>AV225+BH225</f>
        <v>#NAME?</v>
      </c>
      <c t="str" s="89" r="N225">
        <f>AW225+BI225</f>
        <v>#NAME?</v>
      </c>
      <c s="90" r="O225"/>
      <c t="str" s="89" r="P225">
        <f>SUM(Q225:Z225)</f>
        <v>#NAME?</v>
      </c>
      <c t="str" s="89" r="Q225">
        <f>IF(E$8=0,0,ROUND(Q224-(E225-AB225),2))</f>
        <v>#NAME?</v>
      </c>
      <c t="str" s="89" r="R225">
        <f>IF(F$8=0,0,ROUND(R224-(F225-AC225),2))</f>
        <v>#NAME?</v>
      </c>
      <c t="str" s="89" r="S225">
        <f>IF(G$8=0,0,ROUND(S224-(G225-AD225),2))</f>
        <v>#NAME?</v>
      </c>
      <c t="str" s="89" r="T225">
        <f>IF(H$8=0,0,ROUND(T224-(H225-AE225),2))</f>
        <v>#NAME?</v>
      </c>
      <c t="str" s="89" r="U225">
        <f>IF(I$8=0,0,ROUND(U224-(I225-AF225),2))</f>
        <v>#NAME?</v>
      </c>
      <c t="str" s="89" r="V225">
        <f>IF(J$8=0,0,ROUND(V224-(J225-AG225),2))</f>
        <v> -  </v>
      </c>
      <c t="str" s="89" r="W225">
        <f>IF(K$8=0,0,ROUND(W224-(K225-AH225),2))</f>
        <v> -  </v>
      </c>
      <c t="str" s="89" r="X225">
        <f>IF(L$8=0,0,ROUND(X224-(L225-AI225),2))</f>
        <v> -  </v>
      </c>
      <c t="str" s="89" r="Y225">
        <f>IF(M$8=0,0,ROUND(Y224-(M225-AJ225),2))</f>
        <v> -  </v>
      </c>
      <c t="str" s="89" r="Z225">
        <f>IF(N$8=0,0,ROUND(Z224-(N225-AK225),2))</f>
        <v> -  </v>
      </c>
      <c s="92" r="AA225"/>
      <c t="str" s="89" r="AB225">
        <f>ROUND(Q224*E$9/12,2)</f>
        <v>#NAME?</v>
      </c>
      <c t="str" s="89" r="AC225">
        <f>ROUND(R224*F$9/12,2)</f>
        <v>#NAME?</v>
      </c>
      <c t="str" s="89" r="AD225">
        <f>ROUND(S224*G$9/12,2)</f>
        <v>#NAME?</v>
      </c>
      <c t="str" s="89" r="AE225">
        <f>ROUND(T224*H$9/12,2)</f>
        <v>#NAME?</v>
      </c>
      <c t="str" s="89" r="AF225">
        <f>ROUND(U224*I$9/12,2)</f>
        <v>#NAME?</v>
      </c>
      <c t="str" s="89" r="AG225">
        <f>ROUND(V224*J$9/12,2)</f>
        <v> -  </v>
      </c>
      <c t="str" s="89" r="AH225">
        <f>ROUND(W224*K$9/12,2)</f>
        <v> -  </v>
      </c>
      <c t="str" s="89" r="AI225">
        <f>ROUND(X224*L$9/12,2)</f>
        <v> -  </v>
      </c>
      <c t="str" s="89" r="AJ225">
        <f>ROUND(Y224*M$9/12,2)</f>
        <v> -  </v>
      </c>
      <c t="str" s="89" r="AK225">
        <f>ROUND(Z224*N$9/12,2)</f>
        <v> -  </v>
      </c>
      <c t="str" s="89" r="AL225">
        <f>SUM(AB225:AK225)</f>
        <v>#NAME?</v>
      </c>
      <c s="93" r="AM225"/>
      <c t="str" s="89" r="AN225">
        <f>IF(Q224&gt;0,IF((Q224+AB225)&lt;E$10,Q224+AB225,E$10),0)</f>
        <v>#NAME?</v>
      </c>
      <c t="str" s="89" r="AO225">
        <f>IF(R224&gt;0,IF((R224+AC225)&lt;F$10,R224+AC225,F$10),0)</f>
        <v>#NAME?</v>
      </c>
      <c t="str" s="89" r="AP225">
        <f>IF(S224&gt;0,IF((S224+AD225)&lt;G$10,S224+AD225,G$10),0)</f>
        <v>#NAME?</v>
      </c>
      <c t="str" s="89" r="AQ225">
        <f>IF(T224&gt;0,IF((T224+AE225)&lt;H$10,T224+AE225,H$10),0)</f>
        <v>#NAME?</v>
      </c>
      <c t="str" s="89" r="AR225">
        <f>IF(U224&gt;0,IF((U224+AF225)&lt;I$10,U224+AF225,I$10),0)</f>
        <v>#NAME?</v>
      </c>
      <c t="str" s="89" r="AS225">
        <f>IF(V224&gt;0,IF((V224+AG225)&lt;J$10,V224+AG225,J$10),0)</f>
        <v> -  </v>
      </c>
      <c t="str" s="89" r="AT225">
        <f>IF(W224&gt;0,IF((W224+AH225)&lt;K$10,W224+AH225,K$10),0)</f>
        <v> -  </v>
      </c>
      <c t="str" s="89" r="AU225">
        <f>IF(X224&gt;0,IF((X224+AI225)&lt;L$10,X224+AI225,L$10),0)</f>
        <v> -  </v>
      </c>
      <c t="str" s="89" r="AV225">
        <f>IF(Y224&gt;0,IF((Y224+AJ225)&lt;M$10,Y224+AJ225,M$10),0)</f>
        <v> -  </v>
      </c>
      <c t="str" s="89" r="AW225">
        <f>IF(Z224&gt;0,IF((Z224+AK225)&lt;N$10,Z224+AK225,N$10),0)</f>
        <v> -  </v>
      </c>
      <c t="str" s="89" r="AX225">
        <f>SUM(AN225:AW225)</f>
        <v>#NAME?</v>
      </c>
      <c s="89" r="AY225"/>
      <c t="str" s="91" r="AZ225">
        <f>IF(NOT(snowball),0,IF(Q224&lt;=0,0,IF(AN225+$C225&gt;Q224+AB225,Q224+AB225-AN225,$C225)))</f>
        <v>#NAME?</v>
      </c>
      <c t="str" s="89" r="BA225">
        <f>IF(NOT(snowball),0,IF(R224&lt;=0,0,IF($C225&lt;=SUM($AZ225:AZ225),0,IF(AO225+$C225-SUM($AZ225:AZ225)&gt;R224+AC225,R224+AC225-AO225,$C225-SUM($AZ225:AZ225)))))</f>
        <v>#NAME?</v>
      </c>
      <c t="str" s="89" r="BB225">
        <f>IF(NOT(snowball),0,IF(S224&lt;=0,0,IF($C225&lt;=SUM($AZ225:BA225),0,IF(AP225+$C225-SUM($AZ225:BA225)&gt;S224+AD225,S224+AD225-AP225,$C225-SUM($AZ225:BA225)))))</f>
        <v>#NAME?</v>
      </c>
      <c t="str" s="89" r="BC225">
        <f>IF(NOT(snowball),0,IF(T224&lt;=0,0,IF($C225&lt;=SUM($AZ225:BB225),0,IF(AQ225+$C225-SUM($AZ225:BB225)&gt;T224+AE225,T224+AE225-AQ225,$C225-SUM($AZ225:BB225)))))</f>
        <v>#NAME?</v>
      </c>
      <c t="str" s="89" r="BD225">
        <f>IF(NOT(snowball),0,IF(U224&lt;=0,0,IF($C225&lt;=SUM($AZ225:BC225),0,IF(AR225+$C225-SUM($AZ225:BC225)&gt;U224+AF225,U224+AF225-AR225,$C225-SUM($AZ225:BC225)))))</f>
        <v>#NAME?</v>
      </c>
      <c t="str" s="89" r="BE225">
        <f>IF(NOT(snowball),0,IF(V224&lt;=0,0,IF($C225&lt;=SUM($AZ225:BD225),0,IF(AS225+$C225-SUM($AZ225:BD225)&gt;V224+AG225,V224+AG225-AS225,$C225-SUM($AZ225:BD225)))))</f>
        <v>#NAME?</v>
      </c>
      <c t="str" s="89" r="BF225">
        <f>IF(NOT(snowball),0,IF(W224&lt;=0,0,IF($C225&lt;=SUM($AZ225:BE225),0,IF(AT225+$C225-SUM($AZ225:BE225)&gt;W224+AH225,W224+AH225-AT225,$C225-SUM($AZ225:BE225)))))</f>
        <v>#NAME?</v>
      </c>
      <c t="str" s="89" r="BG225">
        <f>IF(NOT(snowball),0,IF(X224&lt;=0,0,IF($C225&lt;=SUM($AZ225:BF225),0,IF(AU225+$C225-SUM($AZ225:BF225)&gt;X224+AI225,X224+AI225-AU225,$C225-SUM($AZ225:BF225)))))</f>
        <v>#NAME?</v>
      </c>
      <c t="str" s="89" r="BH225">
        <f>IF(NOT(snowball),0,IF(Y224&lt;=0,0,IF($C225&lt;=SUM($AZ225:BG225),0,IF(AV225+$C225-SUM($AZ225:BG225)&gt;Y224+AJ225,Y224+AJ225-AV225,$C225-SUM($AZ225:BG225)))))</f>
        <v>#NAME?</v>
      </c>
      <c t="str" s="89" r="BI225">
        <f>IF(NOT(snowball),0,IF(Z224&lt;=0,0,IF($C225&lt;=SUM($AZ225:BH225),0,IF(AW225+$C225-SUM($AZ225:BH225)&gt;Z224+AK225,Z224+AK225-AW225,$C225-SUM($AZ225:BH225)))))</f>
        <v>#NAME?</v>
      </c>
    </row>
    <row customHeight="1" r="226" ht="10.5">
      <c t="str" s="85" r="A226">
        <f>IF(SUM(Q225:Z225)&lt;=0,"",A225+1)</f>
        <v>#NAME?</v>
      </c>
      <c t="str" s="86" r="B226">
        <f>IF(A226="",NA(),DATE(YEAR(B225),MONTH(B225)+1,1))</f>
        <v>#NAME?</v>
      </c>
      <c t="str" s="87" r="C226">
        <f>IF(A226="","",IF(snowball,IF(($E$5-AX226)&lt;0,0,$E$5-AX226),"n/a")+D226)</f>
        <v>#NAME?</v>
      </c>
      <c s="88" r="D226"/>
      <c t="str" s="89" r="E226">
        <f>AN226+AZ226</f>
        <v>#NAME?</v>
      </c>
      <c t="str" s="89" r="F226">
        <f>AO226+BA226</f>
        <v>#NAME?</v>
      </c>
      <c t="str" s="89" r="G226">
        <f>AP226+BB226</f>
        <v>#NAME?</v>
      </c>
      <c t="str" s="89" r="H226">
        <f>AQ226+BC226</f>
        <v>#NAME?</v>
      </c>
      <c t="str" s="89" r="I226">
        <f>AR226+BD226</f>
        <v>#NAME?</v>
      </c>
      <c t="str" s="89" r="J226">
        <f>AS226+BE226</f>
        <v>#NAME?</v>
      </c>
      <c t="str" s="89" r="K226">
        <f>AT226+BF226</f>
        <v>#NAME?</v>
      </c>
      <c t="str" s="89" r="L226">
        <f>AU226+BG226</f>
        <v>#NAME?</v>
      </c>
      <c t="str" s="89" r="M226">
        <f>AV226+BH226</f>
        <v>#NAME?</v>
      </c>
      <c t="str" s="89" r="N226">
        <f>AW226+BI226</f>
        <v>#NAME?</v>
      </c>
      <c s="90" r="O226"/>
      <c t="str" s="89" r="P226">
        <f>SUM(Q226:Z226)</f>
        <v>#NAME?</v>
      </c>
      <c t="str" s="89" r="Q226">
        <f>IF(E$8=0,0,ROUND(Q225-(E226-AB226),2))</f>
        <v>#NAME?</v>
      </c>
      <c t="str" s="89" r="R226">
        <f>IF(F$8=0,0,ROUND(R225-(F226-AC226),2))</f>
        <v>#NAME?</v>
      </c>
      <c t="str" s="89" r="S226">
        <f>IF(G$8=0,0,ROUND(S225-(G226-AD226),2))</f>
        <v>#NAME?</v>
      </c>
      <c t="str" s="89" r="T226">
        <f>IF(H$8=0,0,ROUND(T225-(H226-AE226),2))</f>
        <v>#NAME?</v>
      </c>
      <c t="str" s="89" r="U226">
        <f>IF(I$8=0,0,ROUND(U225-(I226-AF226),2))</f>
        <v>#NAME?</v>
      </c>
      <c t="str" s="89" r="V226">
        <f>IF(J$8=0,0,ROUND(V225-(J226-AG226),2))</f>
        <v> -  </v>
      </c>
      <c t="str" s="89" r="W226">
        <f>IF(K$8=0,0,ROUND(W225-(K226-AH226),2))</f>
        <v> -  </v>
      </c>
      <c t="str" s="89" r="X226">
        <f>IF(L$8=0,0,ROUND(X225-(L226-AI226),2))</f>
        <v> -  </v>
      </c>
      <c t="str" s="89" r="Y226">
        <f>IF(M$8=0,0,ROUND(Y225-(M226-AJ226),2))</f>
        <v> -  </v>
      </c>
      <c t="str" s="89" r="Z226">
        <f>IF(N$8=0,0,ROUND(Z225-(N226-AK226),2))</f>
        <v> -  </v>
      </c>
      <c s="92" r="AA226"/>
      <c t="str" s="89" r="AB226">
        <f>ROUND(Q225*E$9/12,2)</f>
        <v>#NAME?</v>
      </c>
      <c t="str" s="89" r="AC226">
        <f>ROUND(R225*F$9/12,2)</f>
        <v>#NAME?</v>
      </c>
      <c t="str" s="89" r="AD226">
        <f>ROUND(S225*G$9/12,2)</f>
        <v>#NAME?</v>
      </c>
      <c t="str" s="89" r="AE226">
        <f>ROUND(T225*H$9/12,2)</f>
        <v>#NAME?</v>
      </c>
      <c t="str" s="89" r="AF226">
        <f>ROUND(U225*I$9/12,2)</f>
        <v>#NAME?</v>
      </c>
      <c t="str" s="89" r="AG226">
        <f>ROUND(V225*J$9/12,2)</f>
        <v> -  </v>
      </c>
      <c t="str" s="89" r="AH226">
        <f>ROUND(W225*K$9/12,2)</f>
        <v> -  </v>
      </c>
      <c t="str" s="89" r="AI226">
        <f>ROUND(X225*L$9/12,2)</f>
        <v> -  </v>
      </c>
      <c t="str" s="89" r="AJ226">
        <f>ROUND(Y225*M$9/12,2)</f>
        <v> -  </v>
      </c>
      <c t="str" s="89" r="AK226">
        <f>ROUND(Z225*N$9/12,2)</f>
        <v> -  </v>
      </c>
      <c t="str" s="89" r="AL226">
        <f>SUM(AB226:AK226)</f>
        <v>#NAME?</v>
      </c>
      <c s="93" r="AM226"/>
      <c t="str" s="89" r="AN226">
        <f>IF(Q225&gt;0,IF((Q225+AB226)&lt;E$10,Q225+AB226,E$10),0)</f>
        <v>#NAME?</v>
      </c>
      <c t="str" s="89" r="AO226">
        <f>IF(R225&gt;0,IF((R225+AC226)&lt;F$10,R225+AC226,F$10),0)</f>
        <v>#NAME?</v>
      </c>
      <c t="str" s="89" r="AP226">
        <f>IF(S225&gt;0,IF((S225+AD226)&lt;G$10,S225+AD226,G$10),0)</f>
        <v>#NAME?</v>
      </c>
      <c t="str" s="89" r="AQ226">
        <f>IF(T225&gt;0,IF((T225+AE226)&lt;H$10,T225+AE226,H$10),0)</f>
        <v>#NAME?</v>
      </c>
      <c t="str" s="89" r="AR226">
        <f>IF(U225&gt;0,IF((U225+AF226)&lt;I$10,U225+AF226,I$10),0)</f>
        <v>#NAME?</v>
      </c>
      <c t="str" s="89" r="AS226">
        <f>IF(V225&gt;0,IF((V225+AG226)&lt;J$10,V225+AG226,J$10),0)</f>
        <v> -  </v>
      </c>
      <c t="str" s="89" r="AT226">
        <f>IF(W225&gt;0,IF((W225+AH226)&lt;K$10,W225+AH226,K$10),0)</f>
        <v> -  </v>
      </c>
      <c t="str" s="89" r="AU226">
        <f>IF(X225&gt;0,IF((X225+AI226)&lt;L$10,X225+AI226,L$10),0)</f>
        <v> -  </v>
      </c>
      <c t="str" s="89" r="AV226">
        <f>IF(Y225&gt;0,IF((Y225+AJ226)&lt;M$10,Y225+AJ226,M$10),0)</f>
        <v> -  </v>
      </c>
      <c t="str" s="89" r="AW226">
        <f>IF(Z225&gt;0,IF((Z225+AK226)&lt;N$10,Z225+AK226,N$10),0)</f>
        <v> -  </v>
      </c>
      <c t="str" s="89" r="AX226">
        <f>SUM(AN226:AW226)</f>
        <v>#NAME?</v>
      </c>
      <c s="89" r="AY226"/>
      <c t="str" s="91" r="AZ226">
        <f>IF(NOT(snowball),0,IF(Q225&lt;=0,0,IF(AN226+$C226&gt;Q225+AB226,Q225+AB226-AN226,$C226)))</f>
        <v>#NAME?</v>
      </c>
      <c t="str" s="89" r="BA226">
        <f>IF(NOT(snowball),0,IF(R225&lt;=0,0,IF($C226&lt;=SUM($AZ226:AZ226),0,IF(AO226+$C226-SUM($AZ226:AZ226)&gt;R225+AC226,R225+AC226-AO226,$C226-SUM($AZ226:AZ226)))))</f>
        <v>#NAME?</v>
      </c>
      <c t="str" s="89" r="BB226">
        <f>IF(NOT(snowball),0,IF(S225&lt;=0,0,IF($C226&lt;=SUM($AZ226:BA226),0,IF(AP226+$C226-SUM($AZ226:BA226)&gt;S225+AD226,S225+AD226-AP226,$C226-SUM($AZ226:BA226)))))</f>
        <v>#NAME?</v>
      </c>
      <c t="str" s="89" r="BC226">
        <f>IF(NOT(snowball),0,IF(T225&lt;=0,0,IF($C226&lt;=SUM($AZ226:BB226),0,IF(AQ226+$C226-SUM($AZ226:BB226)&gt;T225+AE226,T225+AE226-AQ226,$C226-SUM($AZ226:BB226)))))</f>
        <v>#NAME?</v>
      </c>
      <c t="str" s="89" r="BD226">
        <f>IF(NOT(snowball),0,IF(U225&lt;=0,0,IF($C226&lt;=SUM($AZ226:BC226),0,IF(AR226+$C226-SUM($AZ226:BC226)&gt;U225+AF226,U225+AF226-AR226,$C226-SUM($AZ226:BC226)))))</f>
        <v>#NAME?</v>
      </c>
      <c t="str" s="89" r="BE226">
        <f>IF(NOT(snowball),0,IF(V225&lt;=0,0,IF($C226&lt;=SUM($AZ226:BD226),0,IF(AS226+$C226-SUM($AZ226:BD226)&gt;V225+AG226,V225+AG226-AS226,$C226-SUM($AZ226:BD226)))))</f>
        <v>#NAME?</v>
      </c>
      <c t="str" s="89" r="BF226">
        <f>IF(NOT(snowball),0,IF(W225&lt;=0,0,IF($C226&lt;=SUM($AZ226:BE226),0,IF(AT226+$C226-SUM($AZ226:BE226)&gt;W225+AH226,W225+AH226-AT226,$C226-SUM($AZ226:BE226)))))</f>
        <v>#NAME?</v>
      </c>
      <c t="str" s="89" r="BG226">
        <f>IF(NOT(snowball),0,IF(X225&lt;=0,0,IF($C226&lt;=SUM($AZ226:BF226),0,IF(AU226+$C226-SUM($AZ226:BF226)&gt;X225+AI226,X225+AI226-AU226,$C226-SUM($AZ226:BF226)))))</f>
        <v>#NAME?</v>
      </c>
      <c t="str" s="89" r="BH226">
        <f>IF(NOT(snowball),0,IF(Y225&lt;=0,0,IF($C226&lt;=SUM($AZ226:BG226),0,IF(AV226+$C226-SUM($AZ226:BG226)&gt;Y225+AJ226,Y225+AJ226-AV226,$C226-SUM($AZ226:BG226)))))</f>
        <v>#NAME?</v>
      </c>
      <c t="str" s="89" r="BI226">
        <f>IF(NOT(snowball),0,IF(Z225&lt;=0,0,IF($C226&lt;=SUM($AZ226:BH226),0,IF(AW226+$C226-SUM($AZ226:BH226)&gt;Z225+AK226,Z225+AK226-AW226,$C226-SUM($AZ226:BH226)))))</f>
        <v>#NAME?</v>
      </c>
    </row>
    <row customHeight="1" r="227" ht="10.5">
      <c t="str" s="85" r="A227">
        <f>IF(SUM(Q226:Z226)&lt;=0,"",A226+1)</f>
        <v>#NAME?</v>
      </c>
      <c t="str" s="86" r="B227">
        <f>IF(A227="",NA(),DATE(YEAR(B226),MONTH(B226)+1,1))</f>
        <v>#NAME?</v>
      </c>
      <c t="str" s="87" r="C227">
        <f>IF(A227="","",IF(snowball,IF(($E$5-AX227)&lt;0,0,$E$5-AX227),"n/a")+D227)</f>
        <v>#NAME?</v>
      </c>
      <c s="88" r="D227"/>
      <c t="str" s="89" r="E227">
        <f>AN227+AZ227</f>
        <v>#NAME?</v>
      </c>
      <c t="str" s="89" r="F227">
        <f>AO227+BA227</f>
        <v>#NAME?</v>
      </c>
      <c t="str" s="89" r="G227">
        <f>AP227+BB227</f>
        <v>#NAME?</v>
      </c>
      <c t="str" s="89" r="H227">
        <f>AQ227+BC227</f>
        <v>#NAME?</v>
      </c>
      <c t="str" s="89" r="I227">
        <f>AR227+BD227</f>
        <v>#NAME?</v>
      </c>
      <c t="str" s="89" r="J227">
        <f>AS227+BE227</f>
        <v>#NAME?</v>
      </c>
      <c t="str" s="89" r="K227">
        <f>AT227+BF227</f>
        <v>#NAME?</v>
      </c>
      <c t="str" s="89" r="L227">
        <f>AU227+BG227</f>
        <v>#NAME?</v>
      </c>
      <c t="str" s="89" r="M227">
        <f>AV227+BH227</f>
        <v>#NAME?</v>
      </c>
      <c t="str" s="89" r="N227">
        <f>AW227+BI227</f>
        <v>#NAME?</v>
      </c>
      <c s="90" r="O227"/>
      <c t="str" s="89" r="P227">
        <f>SUM(Q227:Z227)</f>
        <v>#NAME?</v>
      </c>
      <c t="str" s="89" r="Q227">
        <f>IF(E$8=0,0,ROUND(Q226-(E227-AB227),2))</f>
        <v>#NAME?</v>
      </c>
      <c t="str" s="89" r="R227">
        <f>IF(F$8=0,0,ROUND(R226-(F227-AC227),2))</f>
        <v>#NAME?</v>
      </c>
      <c t="str" s="89" r="S227">
        <f>IF(G$8=0,0,ROUND(S226-(G227-AD227),2))</f>
        <v>#NAME?</v>
      </c>
      <c t="str" s="89" r="T227">
        <f>IF(H$8=0,0,ROUND(T226-(H227-AE227),2))</f>
        <v>#NAME?</v>
      </c>
      <c t="str" s="89" r="U227">
        <f>IF(I$8=0,0,ROUND(U226-(I227-AF227),2))</f>
        <v>#NAME?</v>
      </c>
      <c t="str" s="89" r="V227">
        <f>IF(J$8=0,0,ROUND(V226-(J227-AG227),2))</f>
        <v> -  </v>
      </c>
      <c t="str" s="89" r="W227">
        <f>IF(K$8=0,0,ROUND(W226-(K227-AH227),2))</f>
        <v> -  </v>
      </c>
      <c t="str" s="89" r="X227">
        <f>IF(L$8=0,0,ROUND(X226-(L227-AI227),2))</f>
        <v> -  </v>
      </c>
      <c t="str" s="89" r="Y227">
        <f>IF(M$8=0,0,ROUND(Y226-(M227-AJ227),2))</f>
        <v> -  </v>
      </c>
      <c t="str" s="89" r="Z227">
        <f>IF(N$8=0,0,ROUND(Z226-(N227-AK227),2))</f>
        <v> -  </v>
      </c>
      <c s="92" r="AA227"/>
      <c t="str" s="89" r="AB227">
        <f>ROUND(Q226*E$9/12,2)</f>
        <v>#NAME?</v>
      </c>
      <c t="str" s="89" r="AC227">
        <f>ROUND(R226*F$9/12,2)</f>
        <v>#NAME?</v>
      </c>
      <c t="str" s="89" r="AD227">
        <f>ROUND(S226*G$9/12,2)</f>
        <v>#NAME?</v>
      </c>
      <c t="str" s="89" r="AE227">
        <f>ROUND(T226*H$9/12,2)</f>
        <v>#NAME?</v>
      </c>
      <c t="str" s="89" r="AF227">
        <f>ROUND(U226*I$9/12,2)</f>
        <v>#NAME?</v>
      </c>
      <c t="str" s="89" r="AG227">
        <f>ROUND(V226*J$9/12,2)</f>
        <v> -  </v>
      </c>
      <c t="str" s="89" r="AH227">
        <f>ROUND(W226*K$9/12,2)</f>
        <v> -  </v>
      </c>
      <c t="str" s="89" r="AI227">
        <f>ROUND(X226*L$9/12,2)</f>
        <v> -  </v>
      </c>
      <c t="str" s="89" r="AJ227">
        <f>ROUND(Y226*M$9/12,2)</f>
        <v> -  </v>
      </c>
      <c t="str" s="89" r="AK227">
        <f>ROUND(Z226*N$9/12,2)</f>
        <v> -  </v>
      </c>
      <c t="str" s="89" r="AL227">
        <f>SUM(AB227:AK227)</f>
        <v>#NAME?</v>
      </c>
      <c s="93" r="AM227"/>
      <c t="str" s="89" r="AN227">
        <f>IF(Q226&gt;0,IF((Q226+AB227)&lt;E$10,Q226+AB227,E$10),0)</f>
        <v>#NAME?</v>
      </c>
      <c t="str" s="89" r="AO227">
        <f>IF(R226&gt;0,IF((R226+AC227)&lt;F$10,R226+AC227,F$10),0)</f>
        <v>#NAME?</v>
      </c>
      <c t="str" s="89" r="AP227">
        <f>IF(S226&gt;0,IF((S226+AD227)&lt;G$10,S226+AD227,G$10),0)</f>
        <v>#NAME?</v>
      </c>
      <c t="str" s="89" r="AQ227">
        <f>IF(T226&gt;0,IF((T226+AE227)&lt;H$10,T226+AE227,H$10),0)</f>
        <v>#NAME?</v>
      </c>
      <c t="str" s="89" r="AR227">
        <f>IF(U226&gt;0,IF((U226+AF227)&lt;I$10,U226+AF227,I$10),0)</f>
        <v>#NAME?</v>
      </c>
      <c t="str" s="89" r="AS227">
        <f>IF(V226&gt;0,IF((V226+AG227)&lt;J$10,V226+AG227,J$10),0)</f>
        <v> -  </v>
      </c>
      <c t="str" s="89" r="AT227">
        <f>IF(W226&gt;0,IF((W226+AH227)&lt;K$10,W226+AH227,K$10),0)</f>
        <v> -  </v>
      </c>
      <c t="str" s="89" r="AU227">
        <f>IF(X226&gt;0,IF((X226+AI227)&lt;L$10,X226+AI227,L$10),0)</f>
        <v> -  </v>
      </c>
      <c t="str" s="89" r="AV227">
        <f>IF(Y226&gt;0,IF((Y226+AJ227)&lt;M$10,Y226+AJ227,M$10),0)</f>
        <v> -  </v>
      </c>
      <c t="str" s="89" r="AW227">
        <f>IF(Z226&gt;0,IF((Z226+AK227)&lt;N$10,Z226+AK227,N$10),0)</f>
        <v> -  </v>
      </c>
      <c t="str" s="89" r="AX227">
        <f>SUM(AN227:AW227)</f>
        <v>#NAME?</v>
      </c>
      <c s="89" r="AY227"/>
      <c t="str" s="91" r="AZ227">
        <f>IF(NOT(snowball),0,IF(Q226&lt;=0,0,IF(AN227+$C227&gt;Q226+AB227,Q226+AB227-AN227,$C227)))</f>
        <v>#NAME?</v>
      </c>
      <c t="str" s="89" r="BA227">
        <f>IF(NOT(snowball),0,IF(R226&lt;=0,0,IF($C227&lt;=SUM($AZ227:AZ227),0,IF(AO227+$C227-SUM($AZ227:AZ227)&gt;R226+AC227,R226+AC227-AO227,$C227-SUM($AZ227:AZ227)))))</f>
        <v>#NAME?</v>
      </c>
      <c t="str" s="89" r="BB227">
        <f>IF(NOT(snowball),0,IF(S226&lt;=0,0,IF($C227&lt;=SUM($AZ227:BA227),0,IF(AP227+$C227-SUM($AZ227:BA227)&gt;S226+AD227,S226+AD227-AP227,$C227-SUM($AZ227:BA227)))))</f>
        <v>#NAME?</v>
      </c>
      <c t="str" s="89" r="BC227">
        <f>IF(NOT(snowball),0,IF(T226&lt;=0,0,IF($C227&lt;=SUM($AZ227:BB227),0,IF(AQ227+$C227-SUM($AZ227:BB227)&gt;T226+AE227,T226+AE227-AQ227,$C227-SUM($AZ227:BB227)))))</f>
        <v>#NAME?</v>
      </c>
      <c t="str" s="89" r="BD227">
        <f>IF(NOT(snowball),0,IF(U226&lt;=0,0,IF($C227&lt;=SUM($AZ227:BC227),0,IF(AR227+$C227-SUM($AZ227:BC227)&gt;U226+AF227,U226+AF227-AR227,$C227-SUM($AZ227:BC227)))))</f>
        <v>#NAME?</v>
      </c>
      <c t="str" s="89" r="BE227">
        <f>IF(NOT(snowball),0,IF(V226&lt;=0,0,IF($C227&lt;=SUM($AZ227:BD227),0,IF(AS227+$C227-SUM($AZ227:BD227)&gt;V226+AG227,V226+AG227-AS227,$C227-SUM($AZ227:BD227)))))</f>
        <v>#NAME?</v>
      </c>
      <c t="str" s="89" r="BF227">
        <f>IF(NOT(snowball),0,IF(W226&lt;=0,0,IF($C227&lt;=SUM($AZ227:BE227),0,IF(AT227+$C227-SUM($AZ227:BE227)&gt;W226+AH227,W226+AH227-AT227,$C227-SUM($AZ227:BE227)))))</f>
        <v>#NAME?</v>
      </c>
      <c t="str" s="89" r="BG227">
        <f>IF(NOT(snowball),0,IF(X226&lt;=0,0,IF($C227&lt;=SUM($AZ227:BF227),0,IF(AU227+$C227-SUM($AZ227:BF227)&gt;X226+AI227,X226+AI227-AU227,$C227-SUM($AZ227:BF227)))))</f>
        <v>#NAME?</v>
      </c>
      <c t="str" s="89" r="BH227">
        <f>IF(NOT(snowball),0,IF(Y226&lt;=0,0,IF($C227&lt;=SUM($AZ227:BG227),0,IF(AV227+$C227-SUM($AZ227:BG227)&gt;Y226+AJ227,Y226+AJ227-AV227,$C227-SUM($AZ227:BG227)))))</f>
        <v>#NAME?</v>
      </c>
      <c t="str" s="89" r="BI227">
        <f>IF(NOT(snowball),0,IF(Z226&lt;=0,0,IF($C227&lt;=SUM($AZ227:BH227),0,IF(AW227+$C227-SUM($AZ227:BH227)&gt;Z226+AK227,Z226+AK227-AW227,$C227-SUM($AZ227:BH227)))))</f>
        <v>#NAME?</v>
      </c>
    </row>
    <row customHeight="1" r="228" ht="10.5">
      <c t="str" s="85" r="A228">
        <f>IF(SUM(Q227:Z227)&lt;=0,"",A227+1)</f>
        <v>#NAME?</v>
      </c>
      <c t="str" s="86" r="B228">
        <f>IF(A228="",NA(),DATE(YEAR(B227),MONTH(B227)+1,1))</f>
        <v>#NAME?</v>
      </c>
      <c t="str" s="87" r="C228">
        <f>IF(A228="","",IF(snowball,IF(($E$5-AX228)&lt;0,0,$E$5-AX228),"n/a")+D228)</f>
        <v>#NAME?</v>
      </c>
      <c s="88" r="D228"/>
      <c t="str" s="89" r="E228">
        <f>AN228+AZ228</f>
        <v>#NAME?</v>
      </c>
      <c t="str" s="89" r="F228">
        <f>AO228+BA228</f>
        <v>#NAME?</v>
      </c>
      <c t="str" s="89" r="G228">
        <f>AP228+BB228</f>
        <v>#NAME?</v>
      </c>
      <c t="str" s="89" r="H228">
        <f>AQ228+BC228</f>
        <v>#NAME?</v>
      </c>
      <c t="str" s="89" r="I228">
        <f>AR228+BD228</f>
        <v>#NAME?</v>
      </c>
      <c t="str" s="89" r="J228">
        <f>AS228+BE228</f>
        <v>#NAME?</v>
      </c>
      <c t="str" s="89" r="K228">
        <f>AT228+BF228</f>
        <v>#NAME?</v>
      </c>
      <c t="str" s="89" r="L228">
        <f>AU228+BG228</f>
        <v>#NAME?</v>
      </c>
      <c t="str" s="89" r="M228">
        <f>AV228+BH228</f>
        <v>#NAME?</v>
      </c>
      <c t="str" s="89" r="N228">
        <f>AW228+BI228</f>
        <v>#NAME?</v>
      </c>
      <c s="90" r="O228"/>
      <c t="str" s="89" r="P228">
        <f>SUM(Q228:Z228)</f>
        <v>#NAME?</v>
      </c>
      <c t="str" s="89" r="Q228">
        <f>IF(E$8=0,0,ROUND(Q227-(E228-AB228),2))</f>
        <v>#NAME?</v>
      </c>
      <c t="str" s="89" r="R228">
        <f>IF(F$8=0,0,ROUND(R227-(F228-AC228),2))</f>
        <v>#NAME?</v>
      </c>
      <c t="str" s="89" r="S228">
        <f>IF(G$8=0,0,ROUND(S227-(G228-AD228),2))</f>
        <v>#NAME?</v>
      </c>
      <c t="str" s="89" r="T228">
        <f>IF(H$8=0,0,ROUND(T227-(H228-AE228),2))</f>
        <v>#NAME?</v>
      </c>
      <c t="str" s="89" r="U228">
        <f>IF(I$8=0,0,ROUND(U227-(I228-AF228),2))</f>
        <v>#NAME?</v>
      </c>
      <c t="str" s="89" r="V228">
        <f>IF(J$8=0,0,ROUND(V227-(J228-AG228),2))</f>
        <v> -  </v>
      </c>
      <c t="str" s="89" r="W228">
        <f>IF(K$8=0,0,ROUND(W227-(K228-AH228),2))</f>
        <v> -  </v>
      </c>
      <c t="str" s="89" r="X228">
        <f>IF(L$8=0,0,ROUND(X227-(L228-AI228),2))</f>
        <v> -  </v>
      </c>
      <c t="str" s="89" r="Y228">
        <f>IF(M$8=0,0,ROUND(Y227-(M228-AJ228),2))</f>
        <v> -  </v>
      </c>
      <c t="str" s="89" r="Z228">
        <f>IF(N$8=0,0,ROUND(Z227-(N228-AK228),2))</f>
        <v> -  </v>
      </c>
      <c s="92" r="AA228"/>
      <c t="str" s="89" r="AB228">
        <f>ROUND(Q227*E$9/12,2)</f>
        <v>#NAME?</v>
      </c>
      <c t="str" s="89" r="AC228">
        <f>ROUND(R227*F$9/12,2)</f>
        <v>#NAME?</v>
      </c>
      <c t="str" s="89" r="AD228">
        <f>ROUND(S227*G$9/12,2)</f>
        <v>#NAME?</v>
      </c>
      <c t="str" s="89" r="AE228">
        <f>ROUND(T227*H$9/12,2)</f>
        <v>#NAME?</v>
      </c>
      <c t="str" s="89" r="AF228">
        <f>ROUND(U227*I$9/12,2)</f>
        <v>#NAME?</v>
      </c>
      <c t="str" s="89" r="AG228">
        <f>ROUND(V227*J$9/12,2)</f>
        <v> -  </v>
      </c>
      <c t="str" s="89" r="AH228">
        <f>ROUND(W227*K$9/12,2)</f>
        <v> -  </v>
      </c>
      <c t="str" s="89" r="AI228">
        <f>ROUND(X227*L$9/12,2)</f>
        <v> -  </v>
      </c>
      <c t="str" s="89" r="AJ228">
        <f>ROUND(Y227*M$9/12,2)</f>
        <v> -  </v>
      </c>
      <c t="str" s="89" r="AK228">
        <f>ROUND(Z227*N$9/12,2)</f>
        <v> -  </v>
      </c>
      <c t="str" s="89" r="AL228">
        <f>SUM(AB228:AK228)</f>
        <v>#NAME?</v>
      </c>
      <c s="93" r="AM228"/>
      <c t="str" s="89" r="AN228">
        <f>IF(Q227&gt;0,IF((Q227+AB228)&lt;E$10,Q227+AB228,E$10),0)</f>
        <v>#NAME?</v>
      </c>
      <c t="str" s="89" r="AO228">
        <f>IF(R227&gt;0,IF((R227+AC228)&lt;F$10,R227+AC228,F$10),0)</f>
        <v>#NAME?</v>
      </c>
      <c t="str" s="89" r="AP228">
        <f>IF(S227&gt;0,IF((S227+AD228)&lt;G$10,S227+AD228,G$10),0)</f>
        <v>#NAME?</v>
      </c>
      <c t="str" s="89" r="AQ228">
        <f>IF(T227&gt;0,IF((T227+AE228)&lt;H$10,T227+AE228,H$10),0)</f>
        <v>#NAME?</v>
      </c>
      <c t="str" s="89" r="AR228">
        <f>IF(U227&gt;0,IF((U227+AF228)&lt;I$10,U227+AF228,I$10),0)</f>
        <v>#NAME?</v>
      </c>
      <c t="str" s="89" r="AS228">
        <f>IF(V227&gt;0,IF((V227+AG228)&lt;J$10,V227+AG228,J$10),0)</f>
        <v> -  </v>
      </c>
      <c t="str" s="89" r="AT228">
        <f>IF(W227&gt;0,IF((W227+AH228)&lt;K$10,W227+AH228,K$10),0)</f>
        <v> -  </v>
      </c>
      <c t="str" s="89" r="AU228">
        <f>IF(X227&gt;0,IF((X227+AI228)&lt;L$10,X227+AI228,L$10),0)</f>
        <v> -  </v>
      </c>
      <c t="str" s="89" r="AV228">
        <f>IF(Y227&gt;0,IF((Y227+AJ228)&lt;M$10,Y227+AJ228,M$10),0)</f>
        <v> -  </v>
      </c>
      <c t="str" s="89" r="AW228">
        <f>IF(Z227&gt;0,IF((Z227+AK228)&lt;N$10,Z227+AK228,N$10),0)</f>
        <v> -  </v>
      </c>
      <c t="str" s="89" r="AX228">
        <f>SUM(AN228:AW228)</f>
        <v>#NAME?</v>
      </c>
      <c s="89" r="AY228"/>
      <c t="str" s="91" r="AZ228">
        <f>IF(NOT(snowball),0,IF(Q227&lt;=0,0,IF(AN228+$C228&gt;Q227+AB228,Q227+AB228-AN228,$C228)))</f>
        <v>#NAME?</v>
      </c>
      <c t="str" s="89" r="BA228">
        <f>IF(NOT(snowball),0,IF(R227&lt;=0,0,IF($C228&lt;=SUM($AZ228:AZ228),0,IF(AO228+$C228-SUM($AZ228:AZ228)&gt;R227+AC228,R227+AC228-AO228,$C228-SUM($AZ228:AZ228)))))</f>
        <v>#NAME?</v>
      </c>
      <c t="str" s="89" r="BB228">
        <f>IF(NOT(snowball),0,IF(S227&lt;=0,0,IF($C228&lt;=SUM($AZ228:BA228),0,IF(AP228+$C228-SUM($AZ228:BA228)&gt;S227+AD228,S227+AD228-AP228,$C228-SUM($AZ228:BA228)))))</f>
        <v>#NAME?</v>
      </c>
      <c t="str" s="89" r="BC228">
        <f>IF(NOT(snowball),0,IF(T227&lt;=0,0,IF($C228&lt;=SUM($AZ228:BB228),0,IF(AQ228+$C228-SUM($AZ228:BB228)&gt;T227+AE228,T227+AE228-AQ228,$C228-SUM($AZ228:BB228)))))</f>
        <v>#NAME?</v>
      </c>
      <c t="str" s="89" r="BD228">
        <f>IF(NOT(snowball),0,IF(U227&lt;=0,0,IF($C228&lt;=SUM($AZ228:BC228),0,IF(AR228+$C228-SUM($AZ228:BC228)&gt;U227+AF228,U227+AF228-AR228,$C228-SUM($AZ228:BC228)))))</f>
        <v>#NAME?</v>
      </c>
      <c t="str" s="89" r="BE228">
        <f>IF(NOT(snowball),0,IF(V227&lt;=0,0,IF($C228&lt;=SUM($AZ228:BD228),0,IF(AS228+$C228-SUM($AZ228:BD228)&gt;V227+AG228,V227+AG228-AS228,$C228-SUM($AZ228:BD228)))))</f>
        <v>#NAME?</v>
      </c>
      <c t="str" s="89" r="BF228">
        <f>IF(NOT(snowball),0,IF(W227&lt;=0,0,IF($C228&lt;=SUM($AZ228:BE228),0,IF(AT228+$C228-SUM($AZ228:BE228)&gt;W227+AH228,W227+AH228-AT228,$C228-SUM($AZ228:BE228)))))</f>
        <v>#NAME?</v>
      </c>
      <c t="str" s="89" r="BG228">
        <f>IF(NOT(snowball),0,IF(X227&lt;=0,0,IF($C228&lt;=SUM($AZ228:BF228),0,IF(AU228+$C228-SUM($AZ228:BF228)&gt;X227+AI228,X227+AI228-AU228,$C228-SUM($AZ228:BF228)))))</f>
        <v>#NAME?</v>
      </c>
      <c t="str" s="89" r="BH228">
        <f>IF(NOT(snowball),0,IF(Y227&lt;=0,0,IF($C228&lt;=SUM($AZ228:BG228),0,IF(AV228+$C228-SUM($AZ228:BG228)&gt;Y227+AJ228,Y227+AJ228-AV228,$C228-SUM($AZ228:BG228)))))</f>
        <v>#NAME?</v>
      </c>
      <c t="str" s="89" r="BI228">
        <f>IF(NOT(snowball),0,IF(Z227&lt;=0,0,IF($C228&lt;=SUM($AZ228:BH228),0,IF(AW228+$C228-SUM($AZ228:BH228)&gt;Z227+AK228,Z227+AK228-AW228,$C228-SUM($AZ228:BH228)))))</f>
        <v>#NAME?</v>
      </c>
    </row>
    <row customHeight="1" r="229" ht="10.5">
      <c t="str" s="85" r="A229">
        <f>IF(SUM(Q228:Z228)&lt;=0,"",A228+1)</f>
        <v>#NAME?</v>
      </c>
      <c t="str" s="86" r="B229">
        <f>IF(A229="",NA(),DATE(YEAR(B228),MONTH(B228)+1,1))</f>
        <v>#NAME?</v>
      </c>
      <c t="str" s="87" r="C229">
        <f>IF(A229="","",IF(snowball,IF(($E$5-AX229)&lt;0,0,$E$5-AX229),"n/a")+D229)</f>
        <v>#NAME?</v>
      </c>
      <c s="88" r="D229"/>
      <c t="str" s="89" r="E229">
        <f>AN229+AZ229</f>
        <v>#NAME?</v>
      </c>
      <c t="str" s="89" r="F229">
        <f>AO229+BA229</f>
        <v>#NAME?</v>
      </c>
      <c t="str" s="89" r="G229">
        <f>AP229+BB229</f>
        <v>#NAME?</v>
      </c>
      <c t="str" s="89" r="H229">
        <f>AQ229+BC229</f>
        <v>#NAME?</v>
      </c>
      <c t="str" s="89" r="I229">
        <f>AR229+BD229</f>
        <v>#NAME?</v>
      </c>
      <c t="str" s="89" r="J229">
        <f>AS229+BE229</f>
        <v>#NAME?</v>
      </c>
      <c t="str" s="89" r="K229">
        <f>AT229+BF229</f>
        <v>#NAME?</v>
      </c>
      <c t="str" s="89" r="L229">
        <f>AU229+BG229</f>
        <v>#NAME?</v>
      </c>
      <c t="str" s="89" r="M229">
        <f>AV229+BH229</f>
        <v>#NAME?</v>
      </c>
      <c t="str" s="89" r="N229">
        <f>AW229+BI229</f>
        <v>#NAME?</v>
      </c>
      <c s="90" r="O229"/>
      <c t="str" s="89" r="P229">
        <f>SUM(Q229:Z229)</f>
        <v>#NAME?</v>
      </c>
      <c t="str" s="89" r="Q229">
        <f>IF(E$8=0,0,ROUND(Q228-(E229-AB229),2))</f>
        <v>#NAME?</v>
      </c>
      <c t="str" s="89" r="R229">
        <f>IF(F$8=0,0,ROUND(R228-(F229-AC229),2))</f>
        <v>#NAME?</v>
      </c>
      <c t="str" s="89" r="S229">
        <f>IF(G$8=0,0,ROUND(S228-(G229-AD229),2))</f>
        <v>#NAME?</v>
      </c>
      <c t="str" s="89" r="T229">
        <f>IF(H$8=0,0,ROUND(T228-(H229-AE229),2))</f>
        <v>#NAME?</v>
      </c>
      <c t="str" s="89" r="U229">
        <f>IF(I$8=0,0,ROUND(U228-(I229-AF229),2))</f>
        <v>#NAME?</v>
      </c>
      <c t="str" s="89" r="V229">
        <f>IF(J$8=0,0,ROUND(V228-(J229-AG229),2))</f>
        <v> -  </v>
      </c>
      <c t="str" s="89" r="W229">
        <f>IF(K$8=0,0,ROUND(W228-(K229-AH229),2))</f>
        <v> -  </v>
      </c>
      <c t="str" s="89" r="X229">
        <f>IF(L$8=0,0,ROUND(X228-(L229-AI229),2))</f>
        <v> -  </v>
      </c>
      <c t="str" s="89" r="Y229">
        <f>IF(M$8=0,0,ROUND(Y228-(M229-AJ229),2))</f>
        <v> -  </v>
      </c>
      <c t="str" s="89" r="Z229">
        <f>IF(N$8=0,0,ROUND(Z228-(N229-AK229),2))</f>
        <v> -  </v>
      </c>
      <c s="92" r="AA229"/>
      <c t="str" s="89" r="AB229">
        <f>ROUND(Q228*E$9/12,2)</f>
        <v>#NAME?</v>
      </c>
      <c t="str" s="89" r="AC229">
        <f>ROUND(R228*F$9/12,2)</f>
        <v>#NAME?</v>
      </c>
      <c t="str" s="89" r="AD229">
        <f>ROUND(S228*G$9/12,2)</f>
        <v>#NAME?</v>
      </c>
      <c t="str" s="89" r="AE229">
        <f>ROUND(T228*H$9/12,2)</f>
        <v>#NAME?</v>
      </c>
      <c t="str" s="89" r="AF229">
        <f>ROUND(U228*I$9/12,2)</f>
        <v>#NAME?</v>
      </c>
      <c t="str" s="89" r="AG229">
        <f>ROUND(V228*J$9/12,2)</f>
        <v> -  </v>
      </c>
      <c t="str" s="89" r="AH229">
        <f>ROUND(W228*K$9/12,2)</f>
        <v> -  </v>
      </c>
      <c t="str" s="89" r="AI229">
        <f>ROUND(X228*L$9/12,2)</f>
        <v> -  </v>
      </c>
      <c t="str" s="89" r="AJ229">
        <f>ROUND(Y228*M$9/12,2)</f>
        <v> -  </v>
      </c>
      <c t="str" s="89" r="AK229">
        <f>ROUND(Z228*N$9/12,2)</f>
        <v> -  </v>
      </c>
      <c t="str" s="89" r="AL229">
        <f>SUM(AB229:AK229)</f>
        <v>#NAME?</v>
      </c>
      <c s="93" r="AM229"/>
      <c t="str" s="89" r="AN229">
        <f>IF(Q228&gt;0,IF((Q228+AB229)&lt;E$10,Q228+AB229,E$10),0)</f>
        <v>#NAME?</v>
      </c>
      <c t="str" s="89" r="AO229">
        <f>IF(R228&gt;0,IF((R228+AC229)&lt;F$10,R228+AC229,F$10),0)</f>
        <v>#NAME?</v>
      </c>
      <c t="str" s="89" r="AP229">
        <f>IF(S228&gt;0,IF((S228+AD229)&lt;G$10,S228+AD229,G$10),0)</f>
        <v>#NAME?</v>
      </c>
      <c t="str" s="89" r="AQ229">
        <f>IF(T228&gt;0,IF((T228+AE229)&lt;H$10,T228+AE229,H$10),0)</f>
        <v>#NAME?</v>
      </c>
      <c t="str" s="89" r="AR229">
        <f>IF(U228&gt;0,IF((U228+AF229)&lt;I$10,U228+AF229,I$10),0)</f>
        <v>#NAME?</v>
      </c>
      <c t="str" s="89" r="AS229">
        <f>IF(V228&gt;0,IF((V228+AG229)&lt;J$10,V228+AG229,J$10),0)</f>
        <v> -  </v>
      </c>
      <c t="str" s="89" r="AT229">
        <f>IF(W228&gt;0,IF((W228+AH229)&lt;K$10,W228+AH229,K$10),0)</f>
        <v> -  </v>
      </c>
      <c t="str" s="89" r="AU229">
        <f>IF(X228&gt;0,IF((X228+AI229)&lt;L$10,X228+AI229,L$10),0)</f>
        <v> -  </v>
      </c>
      <c t="str" s="89" r="AV229">
        <f>IF(Y228&gt;0,IF((Y228+AJ229)&lt;M$10,Y228+AJ229,M$10),0)</f>
        <v> -  </v>
      </c>
      <c t="str" s="89" r="AW229">
        <f>IF(Z228&gt;0,IF((Z228+AK229)&lt;N$10,Z228+AK229,N$10),0)</f>
        <v> -  </v>
      </c>
      <c t="str" s="89" r="AX229">
        <f>SUM(AN229:AW229)</f>
        <v>#NAME?</v>
      </c>
      <c s="89" r="AY229"/>
      <c t="str" s="91" r="AZ229">
        <f>IF(NOT(snowball),0,IF(Q228&lt;=0,0,IF(AN229+$C229&gt;Q228+AB229,Q228+AB229-AN229,$C229)))</f>
        <v>#NAME?</v>
      </c>
      <c t="str" s="89" r="BA229">
        <f>IF(NOT(snowball),0,IF(R228&lt;=0,0,IF($C229&lt;=SUM($AZ229:AZ229),0,IF(AO229+$C229-SUM($AZ229:AZ229)&gt;R228+AC229,R228+AC229-AO229,$C229-SUM($AZ229:AZ229)))))</f>
        <v>#NAME?</v>
      </c>
      <c t="str" s="89" r="BB229">
        <f>IF(NOT(snowball),0,IF(S228&lt;=0,0,IF($C229&lt;=SUM($AZ229:BA229),0,IF(AP229+$C229-SUM($AZ229:BA229)&gt;S228+AD229,S228+AD229-AP229,$C229-SUM($AZ229:BA229)))))</f>
        <v>#NAME?</v>
      </c>
      <c t="str" s="89" r="BC229">
        <f>IF(NOT(snowball),0,IF(T228&lt;=0,0,IF($C229&lt;=SUM($AZ229:BB229),0,IF(AQ229+$C229-SUM($AZ229:BB229)&gt;T228+AE229,T228+AE229-AQ229,$C229-SUM($AZ229:BB229)))))</f>
        <v>#NAME?</v>
      </c>
      <c t="str" s="89" r="BD229">
        <f>IF(NOT(snowball),0,IF(U228&lt;=0,0,IF($C229&lt;=SUM($AZ229:BC229),0,IF(AR229+$C229-SUM($AZ229:BC229)&gt;U228+AF229,U228+AF229-AR229,$C229-SUM($AZ229:BC229)))))</f>
        <v>#NAME?</v>
      </c>
      <c t="str" s="89" r="BE229">
        <f>IF(NOT(snowball),0,IF(V228&lt;=0,0,IF($C229&lt;=SUM($AZ229:BD229),0,IF(AS229+$C229-SUM($AZ229:BD229)&gt;V228+AG229,V228+AG229-AS229,$C229-SUM($AZ229:BD229)))))</f>
        <v>#NAME?</v>
      </c>
      <c t="str" s="89" r="BF229">
        <f>IF(NOT(snowball),0,IF(W228&lt;=0,0,IF($C229&lt;=SUM($AZ229:BE229),0,IF(AT229+$C229-SUM($AZ229:BE229)&gt;W228+AH229,W228+AH229-AT229,$C229-SUM($AZ229:BE229)))))</f>
        <v>#NAME?</v>
      </c>
      <c t="str" s="89" r="BG229">
        <f>IF(NOT(snowball),0,IF(X228&lt;=0,0,IF($C229&lt;=SUM($AZ229:BF229),0,IF(AU229+$C229-SUM($AZ229:BF229)&gt;X228+AI229,X228+AI229-AU229,$C229-SUM($AZ229:BF229)))))</f>
        <v>#NAME?</v>
      </c>
      <c t="str" s="89" r="BH229">
        <f>IF(NOT(snowball),0,IF(Y228&lt;=0,0,IF($C229&lt;=SUM($AZ229:BG229),0,IF(AV229+$C229-SUM($AZ229:BG229)&gt;Y228+AJ229,Y228+AJ229-AV229,$C229-SUM($AZ229:BG229)))))</f>
        <v>#NAME?</v>
      </c>
      <c t="str" s="89" r="BI229">
        <f>IF(NOT(snowball),0,IF(Z228&lt;=0,0,IF($C229&lt;=SUM($AZ229:BH229),0,IF(AW229+$C229-SUM($AZ229:BH229)&gt;Z228+AK229,Z228+AK229-AW229,$C229-SUM($AZ229:BH229)))))</f>
        <v>#NAME?</v>
      </c>
    </row>
    <row customHeight="1" r="230" ht="10.5">
      <c t="str" s="85" r="A230">
        <f>IF(SUM(Q229:Z229)&lt;=0,"",A229+1)</f>
        <v>#NAME?</v>
      </c>
      <c t="str" s="86" r="B230">
        <f>IF(A230="",NA(),DATE(YEAR(B229),MONTH(B229)+1,1))</f>
        <v>#NAME?</v>
      </c>
      <c t="str" s="87" r="C230">
        <f>IF(A230="","",IF(snowball,IF(($E$5-AX230)&lt;0,0,$E$5-AX230),"n/a")+D230)</f>
        <v>#NAME?</v>
      </c>
      <c s="88" r="D230"/>
      <c t="str" s="89" r="E230">
        <f>AN230+AZ230</f>
        <v>#NAME?</v>
      </c>
      <c t="str" s="89" r="F230">
        <f>AO230+BA230</f>
        <v>#NAME?</v>
      </c>
      <c t="str" s="89" r="G230">
        <f>AP230+BB230</f>
        <v>#NAME?</v>
      </c>
      <c t="str" s="89" r="H230">
        <f>AQ230+BC230</f>
        <v>#NAME?</v>
      </c>
      <c t="str" s="89" r="I230">
        <f>AR230+BD230</f>
        <v>#NAME?</v>
      </c>
      <c t="str" s="89" r="J230">
        <f>AS230+BE230</f>
        <v>#NAME?</v>
      </c>
      <c t="str" s="89" r="K230">
        <f>AT230+BF230</f>
        <v>#NAME?</v>
      </c>
      <c t="str" s="89" r="L230">
        <f>AU230+BG230</f>
        <v>#NAME?</v>
      </c>
      <c t="str" s="89" r="M230">
        <f>AV230+BH230</f>
        <v>#NAME?</v>
      </c>
      <c t="str" s="89" r="N230">
        <f>AW230+BI230</f>
        <v>#NAME?</v>
      </c>
      <c s="90" r="O230"/>
      <c t="str" s="89" r="P230">
        <f>SUM(Q230:Z230)</f>
        <v>#NAME?</v>
      </c>
      <c t="str" s="89" r="Q230">
        <f>IF(E$8=0,0,ROUND(Q229-(E230-AB230),2))</f>
        <v>#NAME?</v>
      </c>
      <c t="str" s="89" r="R230">
        <f>IF(F$8=0,0,ROUND(R229-(F230-AC230),2))</f>
        <v>#NAME?</v>
      </c>
      <c t="str" s="89" r="S230">
        <f>IF(G$8=0,0,ROUND(S229-(G230-AD230),2))</f>
        <v>#NAME?</v>
      </c>
      <c t="str" s="89" r="T230">
        <f>IF(H$8=0,0,ROUND(T229-(H230-AE230),2))</f>
        <v>#NAME?</v>
      </c>
      <c t="str" s="89" r="U230">
        <f>IF(I$8=0,0,ROUND(U229-(I230-AF230),2))</f>
        <v>#NAME?</v>
      </c>
      <c t="str" s="89" r="V230">
        <f>IF(J$8=0,0,ROUND(V229-(J230-AG230),2))</f>
        <v> -  </v>
      </c>
      <c t="str" s="89" r="W230">
        <f>IF(K$8=0,0,ROUND(W229-(K230-AH230),2))</f>
        <v> -  </v>
      </c>
      <c t="str" s="89" r="X230">
        <f>IF(L$8=0,0,ROUND(X229-(L230-AI230),2))</f>
        <v> -  </v>
      </c>
      <c t="str" s="89" r="Y230">
        <f>IF(M$8=0,0,ROUND(Y229-(M230-AJ230),2))</f>
        <v> -  </v>
      </c>
      <c t="str" s="89" r="Z230">
        <f>IF(N$8=0,0,ROUND(Z229-(N230-AK230),2))</f>
        <v> -  </v>
      </c>
      <c s="92" r="AA230"/>
      <c t="str" s="89" r="AB230">
        <f>ROUND(Q229*E$9/12,2)</f>
        <v>#NAME?</v>
      </c>
      <c t="str" s="89" r="AC230">
        <f>ROUND(R229*F$9/12,2)</f>
        <v>#NAME?</v>
      </c>
      <c t="str" s="89" r="AD230">
        <f>ROUND(S229*G$9/12,2)</f>
        <v>#NAME?</v>
      </c>
      <c t="str" s="89" r="AE230">
        <f>ROUND(T229*H$9/12,2)</f>
        <v>#NAME?</v>
      </c>
      <c t="str" s="89" r="AF230">
        <f>ROUND(U229*I$9/12,2)</f>
        <v>#NAME?</v>
      </c>
      <c t="str" s="89" r="AG230">
        <f>ROUND(V229*J$9/12,2)</f>
        <v> -  </v>
      </c>
      <c t="str" s="89" r="AH230">
        <f>ROUND(W229*K$9/12,2)</f>
        <v> -  </v>
      </c>
      <c t="str" s="89" r="AI230">
        <f>ROUND(X229*L$9/12,2)</f>
        <v> -  </v>
      </c>
      <c t="str" s="89" r="AJ230">
        <f>ROUND(Y229*M$9/12,2)</f>
        <v> -  </v>
      </c>
      <c t="str" s="89" r="AK230">
        <f>ROUND(Z229*N$9/12,2)</f>
        <v> -  </v>
      </c>
      <c t="str" s="89" r="AL230">
        <f>SUM(AB230:AK230)</f>
        <v>#NAME?</v>
      </c>
      <c s="93" r="AM230"/>
      <c t="str" s="89" r="AN230">
        <f>IF(Q229&gt;0,IF((Q229+AB230)&lt;E$10,Q229+AB230,E$10),0)</f>
        <v>#NAME?</v>
      </c>
      <c t="str" s="89" r="AO230">
        <f>IF(R229&gt;0,IF((R229+AC230)&lt;F$10,R229+AC230,F$10),0)</f>
        <v>#NAME?</v>
      </c>
      <c t="str" s="89" r="AP230">
        <f>IF(S229&gt;0,IF((S229+AD230)&lt;G$10,S229+AD230,G$10),0)</f>
        <v>#NAME?</v>
      </c>
      <c t="str" s="89" r="AQ230">
        <f>IF(T229&gt;0,IF((T229+AE230)&lt;H$10,T229+AE230,H$10),0)</f>
        <v>#NAME?</v>
      </c>
      <c t="str" s="89" r="AR230">
        <f>IF(U229&gt;0,IF((U229+AF230)&lt;I$10,U229+AF230,I$10),0)</f>
        <v>#NAME?</v>
      </c>
      <c t="str" s="89" r="AS230">
        <f>IF(V229&gt;0,IF((V229+AG230)&lt;J$10,V229+AG230,J$10),0)</f>
        <v> -  </v>
      </c>
      <c t="str" s="89" r="AT230">
        <f>IF(W229&gt;0,IF((W229+AH230)&lt;K$10,W229+AH230,K$10),0)</f>
        <v> -  </v>
      </c>
      <c t="str" s="89" r="AU230">
        <f>IF(X229&gt;0,IF((X229+AI230)&lt;L$10,X229+AI230,L$10),0)</f>
        <v> -  </v>
      </c>
      <c t="str" s="89" r="AV230">
        <f>IF(Y229&gt;0,IF((Y229+AJ230)&lt;M$10,Y229+AJ230,M$10),0)</f>
        <v> -  </v>
      </c>
      <c t="str" s="89" r="AW230">
        <f>IF(Z229&gt;0,IF((Z229+AK230)&lt;N$10,Z229+AK230,N$10),0)</f>
        <v> -  </v>
      </c>
      <c t="str" s="89" r="AX230">
        <f>SUM(AN230:AW230)</f>
        <v>#NAME?</v>
      </c>
      <c s="89" r="AY230"/>
      <c t="str" s="91" r="AZ230">
        <f>IF(NOT(snowball),0,IF(Q229&lt;=0,0,IF(AN230+$C230&gt;Q229+AB230,Q229+AB230-AN230,$C230)))</f>
        <v>#NAME?</v>
      </c>
      <c t="str" s="89" r="BA230">
        <f>IF(NOT(snowball),0,IF(R229&lt;=0,0,IF($C230&lt;=SUM($AZ230:AZ230),0,IF(AO230+$C230-SUM($AZ230:AZ230)&gt;R229+AC230,R229+AC230-AO230,$C230-SUM($AZ230:AZ230)))))</f>
        <v>#NAME?</v>
      </c>
      <c t="str" s="89" r="BB230">
        <f>IF(NOT(snowball),0,IF(S229&lt;=0,0,IF($C230&lt;=SUM($AZ230:BA230),0,IF(AP230+$C230-SUM($AZ230:BA230)&gt;S229+AD230,S229+AD230-AP230,$C230-SUM($AZ230:BA230)))))</f>
        <v>#NAME?</v>
      </c>
      <c t="str" s="89" r="BC230">
        <f>IF(NOT(snowball),0,IF(T229&lt;=0,0,IF($C230&lt;=SUM($AZ230:BB230),0,IF(AQ230+$C230-SUM($AZ230:BB230)&gt;T229+AE230,T229+AE230-AQ230,$C230-SUM($AZ230:BB230)))))</f>
        <v>#NAME?</v>
      </c>
      <c t="str" s="89" r="BD230">
        <f>IF(NOT(snowball),0,IF(U229&lt;=0,0,IF($C230&lt;=SUM($AZ230:BC230),0,IF(AR230+$C230-SUM($AZ230:BC230)&gt;U229+AF230,U229+AF230-AR230,$C230-SUM($AZ230:BC230)))))</f>
        <v>#NAME?</v>
      </c>
      <c t="str" s="89" r="BE230">
        <f>IF(NOT(snowball),0,IF(V229&lt;=0,0,IF($C230&lt;=SUM($AZ230:BD230),0,IF(AS230+$C230-SUM($AZ230:BD230)&gt;V229+AG230,V229+AG230-AS230,$C230-SUM($AZ230:BD230)))))</f>
        <v>#NAME?</v>
      </c>
      <c t="str" s="89" r="BF230">
        <f>IF(NOT(snowball),0,IF(W229&lt;=0,0,IF($C230&lt;=SUM($AZ230:BE230),0,IF(AT230+$C230-SUM($AZ230:BE230)&gt;W229+AH230,W229+AH230-AT230,$C230-SUM($AZ230:BE230)))))</f>
        <v>#NAME?</v>
      </c>
      <c t="str" s="89" r="BG230">
        <f>IF(NOT(snowball),0,IF(X229&lt;=0,0,IF($C230&lt;=SUM($AZ230:BF230),0,IF(AU230+$C230-SUM($AZ230:BF230)&gt;X229+AI230,X229+AI230-AU230,$C230-SUM($AZ230:BF230)))))</f>
        <v>#NAME?</v>
      </c>
      <c t="str" s="89" r="BH230">
        <f>IF(NOT(snowball),0,IF(Y229&lt;=0,0,IF($C230&lt;=SUM($AZ230:BG230),0,IF(AV230+$C230-SUM($AZ230:BG230)&gt;Y229+AJ230,Y229+AJ230-AV230,$C230-SUM($AZ230:BG230)))))</f>
        <v>#NAME?</v>
      </c>
      <c t="str" s="89" r="BI230">
        <f>IF(NOT(snowball),0,IF(Z229&lt;=0,0,IF($C230&lt;=SUM($AZ230:BH230),0,IF(AW230+$C230-SUM($AZ230:BH230)&gt;Z229+AK230,Z229+AK230-AW230,$C230-SUM($AZ230:BH230)))))</f>
        <v>#NAME?</v>
      </c>
    </row>
    <row customHeight="1" r="231" ht="10.5">
      <c t="str" s="85" r="A231">
        <f>IF(SUM(Q230:Z230)&lt;=0,"",A230+1)</f>
        <v>#NAME?</v>
      </c>
      <c t="str" s="86" r="B231">
        <f>IF(A231="",NA(),DATE(YEAR(B230),MONTH(B230)+1,1))</f>
        <v>#NAME?</v>
      </c>
      <c t="str" s="87" r="C231">
        <f>IF(A231="","",IF(snowball,IF(($E$5-AX231)&lt;0,0,$E$5-AX231),"n/a")+D231)</f>
        <v>#NAME?</v>
      </c>
      <c s="88" r="D231"/>
      <c t="str" s="89" r="E231">
        <f>AN231+AZ231</f>
        <v>#NAME?</v>
      </c>
      <c t="str" s="89" r="F231">
        <f>AO231+BA231</f>
        <v>#NAME?</v>
      </c>
      <c t="str" s="89" r="G231">
        <f>AP231+BB231</f>
        <v>#NAME?</v>
      </c>
      <c t="str" s="89" r="H231">
        <f>AQ231+BC231</f>
        <v>#NAME?</v>
      </c>
      <c t="str" s="89" r="I231">
        <f>AR231+BD231</f>
        <v>#NAME?</v>
      </c>
      <c t="str" s="89" r="J231">
        <f>AS231+BE231</f>
        <v>#NAME?</v>
      </c>
      <c t="str" s="89" r="K231">
        <f>AT231+BF231</f>
        <v>#NAME?</v>
      </c>
      <c t="str" s="89" r="L231">
        <f>AU231+BG231</f>
        <v>#NAME?</v>
      </c>
      <c t="str" s="89" r="M231">
        <f>AV231+BH231</f>
        <v>#NAME?</v>
      </c>
      <c t="str" s="89" r="N231">
        <f>AW231+BI231</f>
        <v>#NAME?</v>
      </c>
      <c s="90" r="O231"/>
      <c t="str" s="89" r="P231">
        <f>SUM(Q231:Z231)</f>
        <v>#NAME?</v>
      </c>
      <c t="str" s="89" r="Q231">
        <f>IF(E$8=0,0,ROUND(Q230-(E231-AB231),2))</f>
        <v>#NAME?</v>
      </c>
      <c t="str" s="89" r="R231">
        <f>IF(F$8=0,0,ROUND(R230-(F231-AC231),2))</f>
        <v>#NAME?</v>
      </c>
      <c t="str" s="89" r="S231">
        <f>IF(G$8=0,0,ROUND(S230-(G231-AD231),2))</f>
        <v>#NAME?</v>
      </c>
      <c t="str" s="89" r="T231">
        <f>IF(H$8=0,0,ROUND(T230-(H231-AE231),2))</f>
        <v>#NAME?</v>
      </c>
      <c t="str" s="89" r="U231">
        <f>IF(I$8=0,0,ROUND(U230-(I231-AF231),2))</f>
        <v>#NAME?</v>
      </c>
      <c t="str" s="89" r="V231">
        <f>IF(J$8=0,0,ROUND(V230-(J231-AG231),2))</f>
        <v> -  </v>
      </c>
      <c t="str" s="89" r="W231">
        <f>IF(K$8=0,0,ROUND(W230-(K231-AH231),2))</f>
        <v> -  </v>
      </c>
      <c t="str" s="89" r="X231">
        <f>IF(L$8=0,0,ROUND(X230-(L231-AI231),2))</f>
        <v> -  </v>
      </c>
      <c t="str" s="89" r="Y231">
        <f>IF(M$8=0,0,ROUND(Y230-(M231-AJ231),2))</f>
        <v> -  </v>
      </c>
      <c t="str" s="89" r="Z231">
        <f>IF(N$8=0,0,ROUND(Z230-(N231-AK231),2))</f>
        <v> -  </v>
      </c>
      <c s="92" r="AA231"/>
      <c t="str" s="89" r="AB231">
        <f>ROUND(Q230*E$9/12,2)</f>
        <v>#NAME?</v>
      </c>
      <c t="str" s="89" r="AC231">
        <f>ROUND(R230*F$9/12,2)</f>
        <v>#NAME?</v>
      </c>
      <c t="str" s="89" r="AD231">
        <f>ROUND(S230*G$9/12,2)</f>
        <v>#NAME?</v>
      </c>
      <c t="str" s="89" r="AE231">
        <f>ROUND(T230*H$9/12,2)</f>
        <v>#NAME?</v>
      </c>
      <c t="str" s="89" r="AF231">
        <f>ROUND(U230*I$9/12,2)</f>
        <v>#NAME?</v>
      </c>
      <c t="str" s="89" r="AG231">
        <f>ROUND(V230*J$9/12,2)</f>
        <v> -  </v>
      </c>
      <c t="str" s="89" r="AH231">
        <f>ROUND(W230*K$9/12,2)</f>
        <v> -  </v>
      </c>
      <c t="str" s="89" r="AI231">
        <f>ROUND(X230*L$9/12,2)</f>
        <v> -  </v>
      </c>
      <c t="str" s="89" r="AJ231">
        <f>ROUND(Y230*M$9/12,2)</f>
        <v> -  </v>
      </c>
      <c t="str" s="89" r="AK231">
        <f>ROUND(Z230*N$9/12,2)</f>
        <v> -  </v>
      </c>
      <c t="str" s="89" r="AL231">
        <f>SUM(AB231:AK231)</f>
        <v>#NAME?</v>
      </c>
      <c s="93" r="AM231"/>
      <c t="str" s="89" r="AN231">
        <f>IF(Q230&gt;0,IF((Q230+AB231)&lt;E$10,Q230+AB231,E$10),0)</f>
        <v>#NAME?</v>
      </c>
      <c t="str" s="89" r="AO231">
        <f>IF(R230&gt;0,IF((R230+AC231)&lt;F$10,R230+AC231,F$10),0)</f>
        <v>#NAME?</v>
      </c>
      <c t="str" s="89" r="AP231">
        <f>IF(S230&gt;0,IF((S230+AD231)&lt;G$10,S230+AD231,G$10),0)</f>
        <v>#NAME?</v>
      </c>
      <c t="str" s="89" r="AQ231">
        <f>IF(T230&gt;0,IF((T230+AE231)&lt;H$10,T230+AE231,H$10),0)</f>
        <v>#NAME?</v>
      </c>
      <c t="str" s="89" r="AR231">
        <f>IF(U230&gt;0,IF((U230+AF231)&lt;I$10,U230+AF231,I$10),0)</f>
        <v>#NAME?</v>
      </c>
      <c t="str" s="89" r="AS231">
        <f>IF(V230&gt;0,IF((V230+AG231)&lt;J$10,V230+AG231,J$10),0)</f>
        <v> -  </v>
      </c>
      <c t="str" s="89" r="AT231">
        <f>IF(W230&gt;0,IF((W230+AH231)&lt;K$10,W230+AH231,K$10),0)</f>
        <v> -  </v>
      </c>
      <c t="str" s="89" r="AU231">
        <f>IF(X230&gt;0,IF((X230+AI231)&lt;L$10,X230+AI231,L$10),0)</f>
        <v> -  </v>
      </c>
      <c t="str" s="89" r="AV231">
        <f>IF(Y230&gt;0,IF((Y230+AJ231)&lt;M$10,Y230+AJ231,M$10),0)</f>
        <v> -  </v>
      </c>
      <c t="str" s="89" r="AW231">
        <f>IF(Z230&gt;0,IF((Z230+AK231)&lt;N$10,Z230+AK231,N$10),0)</f>
        <v> -  </v>
      </c>
      <c t="str" s="89" r="AX231">
        <f>SUM(AN231:AW231)</f>
        <v>#NAME?</v>
      </c>
      <c s="89" r="AY231"/>
      <c t="str" s="91" r="AZ231">
        <f>IF(NOT(snowball),0,IF(Q230&lt;=0,0,IF(AN231+$C231&gt;Q230+AB231,Q230+AB231-AN231,$C231)))</f>
        <v>#NAME?</v>
      </c>
      <c t="str" s="89" r="BA231">
        <f>IF(NOT(snowball),0,IF(R230&lt;=0,0,IF($C231&lt;=SUM($AZ231:AZ231),0,IF(AO231+$C231-SUM($AZ231:AZ231)&gt;R230+AC231,R230+AC231-AO231,$C231-SUM($AZ231:AZ231)))))</f>
        <v>#NAME?</v>
      </c>
      <c t="str" s="89" r="BB231">
        <f>IF(NOT(snowball),0,IF(S230&lt;=0,0,IF($C231&lt;=SUM($AZ231:BA231),0,IF(AP231+$C231-SUM($AZ231:BA231)&gt;S230+AD231,S230+AD231-AP231,$C231-SUM($AZ231:BA231)))))</f>
        <v>#NAME?</v>
      </c>
      <c t="str" s="89" r="BC231">
        <f>IF(NOT(snowball),0,IF(T230&lt;=0,0,IF($C231&lt;=SUM($AZ231:BB231),0,IF(AQ231+$C231-SUM($AZ231:BB231)&gt;T230+AE231,T230+AE231-AQ231,$C231-SUM($AZ231:BB231)))))</f>
        <v>#NAME?</v>
      </c>
      <c t="str" s="89" r="BD231">
        <f>IF(NOT(snowball),0,IF(U230&lt;=0,0,IF($C231&lt;=SUM($AZ231:BC231),0,IF(AR231+$C231-SUM($AZ231:BC231)&gt;U230+AF231,U230+AF231-AR231,$C231-SUM($AZ231:BC231)))))</f>
        <v>#NAME?</v>
      </c>
      <c t="str" s="89" r="BE231">
        <f>IF(NOT(snowball),0,IF(V230&lt;=0,0,IF($C231&lt;=SUM($AZ231:BD231),0,IF(AS231+$C231-SUM($AZ231:BD231)&gt;V230+AG231,V230+AG231-AS231,$C231-SUM($AZ231:BD231)))))</f>
        <v>#NAME?</v>
      </c>
      <c t="str" s="89" r="BF231">
        <f>IF(NOT(snowball),0,IF(W230&lt;=0,0,IF($C231&lt;=SUM($AZ231:BE231),0,IF(AT231+$C231-SUM($AZ231:BE231)&gt;W230+AH231,W230+AH231-AT231,$C231-SUM($AZ231:BE231)))))</f>
        <v>#NAME?</v>
      </c>
      <c t="str" s="89" r="BG231">
        <f>IF(NOT(snowball),0,IF(X230&lt;=0,0,IF($C231&lt;=SUM($AZ231:BF231),0,IF(AU231+$C231-SUM($AZ231:BF231)&gt;X230+AI231,X230+AI231-AU231,$C231-SUM($AZ231:BF231)))))</f>
        <v>#NAME?</v>
      </c>
      <c t="str" s="89" r="BH231">
        <f>IF(NOT(snowball),0,IF(Y230&lt;=0,0,IF($C231&lt;=SUM($AZ231:BG231),0,IF(AV231+$C231-SUM($AZ231:BG231)&gt;Y230+AJ231,Y230+AJ231-AV231,$C231-SUM($AZ231:BG231)))))</f>
        <v>#NAME?</v>
      </c>
      <c t="str" s="89" r="BI231">
        <f>IF(NOT(snowball),0,IF(Z230&lt;=0,0,IF($C231&lt;=SUM($AZ231:BH231),0,IF(AW231+$C231-SUM($AZ231:BH231)&gt;Z230+AK231,Z230+AK231-AW231,$C231-SUM($AZ231:BH231)))))</f>
        <v>#NAME?</v>
      </c>
    </row>
    <row customHeight="1" r="232" ht="10.5">
      <c t="str" s="85" r="A232">
        <f>IF(SUM(Q231:Z231)&lt;=0,"",A231+1)</f>
        <v>#NAME?</v>
      </c>
      <c t="str" s="86" r="B232">
        <f>IF(A232="",NA(),DATE(YEAR(B231),MONTH(B231)+1,1))</f>
        <v>#NAME?</v>
      </c>
      <c t="str" s="87" r="C232">
        <f>IF(A232="","",IF(snowball,IF(($E$5-AX232)&lt;0,0,$E$5-AX232),"n/a")+D232)</f>
        <v>#NAME?</v>
      </c>
      <c s="88" r="D232"/>
      <c t="str" s="89" r="E232">
        <f>AN232+AZ232</f>
        <v>#NAME?</v>
      </c>
      <c t="str" s="89" r="F232">
        <f>AO232+BA232</f>
        <v>#NAME?</v>
      </c>
      <c t="str" s="89" r="G232">
        <f>AP232+BB232</f>
        <v>#NAME?</v>
      </c>
      <c t="str" s="89" r="H232">
        <f>AQ232+BC232</f>
        <v>#NAME?</v>
      </c>
      <c t="str" s="89" r="I232">
        <f>AR232+BD232</f>
        <v>#NAME?</v>
      </c>
      <c t="str" s="89" r="J232">
        <f>AS232+BE232</f>
        <v>#NAME?</v>
      </c>
      <c t="str" s="89" r="K232">
        <f>AT232+BF232</f>
        <v>#NAME?</v>
      </c>
      <c t="str" s="89" r="L232">
        <f>AU232+BG232</f>
        <v>#NAME?</v>
      </c>
      <c t="str" s="89" r="M232">
        <f>AV232+BH232</f>
        <v>#NAME?</v>
      </c>
      <c t="str" s="89" r="N232">
        <f>AW232+BI232</f>
        <v>#NAME?</v>
      </c>
      <c s="90" r="O232"/>
      <c t="str" s="89" r="P232">
        <f>SUM(Q232:Z232)</f>
        <v>#NAME?</v>
      </c>
      <c t="str" s="89" r="Q232">
        <f>IF(E$8=0,0,ROUND(Q231-(E232-AB232),2))</f>
        <v>#NAME?</v>
      </c>
      <c t="str" s="89" r="R232">
        <f>IF(F$8=0,0,ROUND(R231-(F232-AC232),2))</f>
        <v>#NAME?</v>
      </c>
      <c t="str" s="89" r="S232">
        <f>IF(G$8=0,0,ROUND(S231-(G232-AD232),2))</f>
        <v>#NAME?</v>
      </c>
      <c t="str" s="89" r="T232">
        <f>IF(H$8=0,0,ROUND(T231-(H232-AE232),2))</f>
        <v>#NAME?</v>
      </c>
      <c t="str" s="89" r="U232">
        <f>IF(I$8=0,0,ROUND(U231-(I232-AF232),2))</f>
        <v>#NAME?</v>
      </c>
      <c t="str" s="89" r="V232">
        <f>IF(J$8=0,0,ROUND(V231-(J232-AG232),2))</f>
        <v> -  </v>
      </c>
      <c t="str" s="89" r="W232">
        <f>IF(K$8=0,0,ROUND(W231-(K232-AH232),2))</f>
        <v> -  </v>
      </c>
      <c t="str" s="89" r="X232">
        <f>IF(L$8=0,0,ROUND(X231-(L232-AI232),2))</f>
        <v> -  </v>
      </c>
      <c t="str" s="89" r="Y232">
        <f>IF(M$8=0,0,ROUND(Y231-(M232-AJ232),2))</f>
        <v> -  </v>
      </c>
      <c t="str" s="89" r="Z232">
        <f>IF(N$8=0,0,ROUND(Z231-(N232-AK232),2))</f>
        <v> -  </v>
      </c>
      <c s="92" r="AA232"/>
      <c t="str" s="89" r="AB232">
        <f>ROUND(Q231*E$9/12,2)</f>
        <v>#NAME?</v>
      </c>
      <c t="str" s="89" r="AC232">
        <f>ROUND(R231*F$9/12,2)</f>
        <v>#NAME?</v>
      </c>
      <c t="str" s="89" r="AD232">
        <f>ROUND(S231*G$9/12,2)</f>
        <v>#NAME?</v>
      </c>
      <c t="str" s="89" r="AE232">
        <f>ROUND(T231*H$9/12,2)</f>
        <v>#NAME?</v>
      </c>
      <c t="str" s="89" r="AF232">
        <f>ROUND(U231*I$9/12,2)</f>
        <v>#NAME?</v>
      </c>
      <c t="str" s="89" r="AG232">
        <f>ROUND(V231*J$9/12,2)</f>
        <v> -  </v>
      </c>
      <c t="str" s="89" r="AH232">
        <f>ROUND(W231*K$9/12,2)</f>
        <v> -  </v>
      </c>
      <c t="str" s="89" r="AI232">
        <f>ROUND(X231*L$9/12,2)</f>
        <v> -  </v>
      </c>
      <c t="str" s="89" r="AJ232">
        <f>ROUND(Y231*M$9/12,2)</f>
        <v> -  </v>
      </c>
      <c t="str" s="89" r="AK232">
        <f>ROUND(Z231*N$9/12,2)</f>
        <v> -  </v>
      </c>
      <c t="str" s="89" r="AL232">
        <f>SUM(AB232:AK232)</f>
        <v>#NAME?</v>
      </c>
      <c s="93" r="AM232"/>
      <c t="str" s="89" r="AN232">
        <f>IF(Q231&gt;0,IF((Q231+AB232)&lt;E$10,Q231+AB232,E$10),0)</f>
        <v>#NAME?</v>
      </c>
      <c t="str" s="89" r="AO232">
        <f>IF(R231&gt;0,IF((R231+AC232)&lt;F$10,R231+AC232,F$10),0)</f>
        <v>#NAME?</v>
      </c>
      <c t="str" s="89" r="AP232">
        <f>IF(S231&gt;0,IF((S231+AD232)&lt;G$10,S231+AD232,G$10),0)</f>
        <v>#NAME?</v>
      </c>
      <c t="str" s="89" r="AQ232">
        <f>IF(T231&gt;0,IF((T231+AE232)&lt;H$10,T231+AE232,H$10),0)</f>
        <v>#NAME?</v>
      </c>
      <c t="str" s="89" r="AR232">
        <f>IF(U231&gt;0,IF((U231+AF232)&lt;I$10,U231+AF232,I$10),0)</f>
        <v>#NAME?</v>
      </c>
      <c t="str" s="89" r="AS232">
        <f>IF(V231&gt;0,IF((V231+AG232)&lt;J$10,V231+AG232,J$10),0)</f>
        <v> -  </v>
      </c>
      <c t="str" s="89" r="AT232">
        <f>IF(W231&gt;0,IF((W231+AH232)&lt;K$10,W231+AH232,K$10),0)</f>
        <v> -  </v>
      </c>
      <c t="str" s="89" r="AU232">
        <f>IF(X231&gt;0,IF((X231+AI232)&lt;L$10,X231+AI232,L$10),0)</f>
        <v> -  </v>
      </c>
      <c t="str" s="89" r="AV232">
        <f>IF(Y231&gt;0,IF((Y231+AJ232)&lt;M$10,Y231+AJ232,M$10),0)</f>
        <v> -  </v>
      </c>
      <c t="str" s="89" r="AW232">
        <f>IF(Z231&gt;0,IF((Z231+AK232)&lt;N$10,Z231+AK232,N$10),0)</f>
        <v> -  </v>
      </c>
      <c t="str" s="89" r="AX232">
        <f>SUM(AN232:AW232)</f>
        <v>#NAME?</v>
      </c>
      <c s="89" r="AY232"/>
      <c t="str" s="91" r="AZ232">
        <f>IF(NOT(snowball),0,IF(Q231&lt;=0,0,IF(AN232+$C232&gt;Q231+AB232,Q231+AB232-AN232,$C232)))</f>
        <v>#NAME?</v>
      </c>
      <c t="str" s="89" r="BA232">
        <f>IF(NOT(snowball),0,IF(R231&lt;=0,0,IF($C232&lt;=SUM($AZ232:AZ232),0,IF(AO232+$C232-SUM($AZ232:AZ232)&gt;R231+AC232,R231+AC232-AO232,$C232-SUM($AZ232:AZ232)))))</f>
        <v>#NAME?</v>
      </c>
      <c t="str" s="89" r="BB232">
        <f>IF(NOT(snowball),0,IF(S231&lt;=0,0,IF($C232&lt;=SUM($AZ232:BA232),0,IF(AP232+$C232-SUM($AZ232:BA232)&gt;S231+AD232,S231+AD232-AP232,$C232-SUM($AZ232:BA232)))))</f>
        <v>#NAME?</v>
      </c>
      <c t="str" s="89" r="BC232">
        <f>IF(NOT(snowball),0,IF(T231&lt;=0,0,IF($C232&lt;=SUM($AZ232:BB232),0,IF(AQ232+$C232-SUM($AZ232:BB232)&gt;T231+AE232,T231+AE232-AQ232,$C232-SUM($AZ232:BB232)))))</f>
        <v>#NAME?</v>
      </c>
      <c t="str" s="89" r="BD232">
        <f>IF(NOT(snowball),0,IF(U231&lt;=0,0,IF($C232&lt;=SUM($AZ232:BC232),0,IF(AR232+$C232-SUM($AZ232:BC232)&gt;U231+AF232,U231+AF232-AR232,$C232-SUM($AZ232:BC232)))))</f>
        <v>#NAME?</v>
      </c>
      <c t="str" s="89" r="BE232">
        <f>IF(NOT(snowball),0,IF(V231&lt;=0,0,IF($C232&lt;=SUM($AZ232:BD232),0,IF(AS232+$C232-SUM($AZ232:BD232)&gt;V231+AG232,V231+AG232-AS232,$C232-SUM($AZ232:BD232)))))</f>
        <v>#NAME?</v>
      </c>
      <c t="str" s="89" r="BF232">
        <f>IF(NOT(snowball),0,IF(W231&lt;=0,0,IF($C232&lt;=SUM($AZ232:BE232),0,IF(AT232+$C232-SUM($AZ232:BE232)&gt;W231+AH232,W231+AH232-AT232,$C232-SUM($AZ232:BE232)))))</f>
        <v>#NAME?</v>
      </c>
      <c t="str" s="89" r="BG232">
        <f>IF(NOT(snowball),0,IF(X231&lt;=0,0,IF($C232&lt;=SUM($AZ232:BF232),0,IF(AU232+$C232-SUM($AZ232:BF232)&gt;X231+AI232,X231+AI232-AU232,$C232-SUM($AZ232:BF232)))))</f>
        <v>#NAME?</v>
      </c>
      <c t="str" s="89" r="BH232">
        <f>IF(NOT(snowball),0,IF(Y231&lt;=0,0,IF($C232&lt;=SUM($AZ232:BG232),0,IF(AV232+$C232-SUM($AZ232:BG232)&gt;Y231+AJ232,Y231+AJ232-AV232,$C232-SUM($AZ232:BG232)))))</f>
        <v>#NAME?</v>
      </c>
      <c t="str" s="89" r="BI232">
        <f>IF(NOT(snowball),0,IF(Z231&lt;=0,0,IF($C232&lt;=SUM($AZ232:BH232),0,IF(AW232+$C232-SUM($AZ232:BH232)&gt;Z231+AK232,Z231+AK232-AW232,$C232-SUM($AZ232:BH232)))))</f>
        <v>#NAME?</v>
      </c>
    </row>
    <row customHeight="1" r="233" ht="10.5">
      <c t="str" s="85" r="A233">
        <f>IF(SUM(Q232:Z232)&lt;=0,"",A232+1)</f>
        <v>#NAME?</v>
      </c>
      <c t="str" s="86" r="B233">
        <f>IF(A233="",NA(),DATE(YEAR(B232),MONTH(B232)+1,1))</f>
        <v>#NAME?</v>
      </c>
      <c t="str" s="87" r="C233">
        <f>IF(A233="","",IF(snowball,IF(($E$5-AX233)&lt;0,0,$E$5-AX233),"n/a")+D233)</f>
        <v>#NAME?</v>
      </c>
      <c s="88" r="D233"/>
      <c t="str" s="89" r="E233">
        <f>AN233+AZ233</f>
        <v>#NAME?</v>
      </c>
      <c t="str" s="89" r="F233">
        <f>AO233+BA233</f>
        <v>#NAME?</v>
      </c>
      <c t="str" s="89" r="G233">
        <f>AP233+BB233</f>
        <v>#NAME?</v>
      </c>
      <c t="str" s="89" r="H233">
        <f>AQ233+BC233</f>
        <v>#NAME?</v>
      </c>
      <c t="str" s="89" r="I233">
        <f>AR233+BD233</f>
        <v>#NAME?</v>
      </c>
      <c t="str" s="89" r="J233">
        <f>AS233+BE233</f>
        <v>#NAME?</v>
      </c>
      <c t="str" s="89" r="K233">
        <f>AT233+BF233</f>
        <v>#NAME?</v>
      </c>
      <c t="str" s="89" r="L233">
        <f>AU233+BG233</f>
        <v>#NAME?</v>
      </c>
      <c t="str" s="89" r="M233">
        <f>AV233+BH233</f>
        <v>#NAME?</v>
      </c>
      <c t="str" s="89" r="N233">
        <f>AW233+BI233</f>
        <v>#NAME?</v>
      </c>
      <c s="90" r="O233"/>
      <c t="str" s="89" r="P233">
        <f>SUM(Q233:Z233)</f>
        <v>#NAME?</v>
      </c>
      <c t="str" s="89" r="Q233">
        <f>IF(E$8=0,0,ROUND(Q232-(E233-AB233),2))</f>
        <v>#NAME?</v>
      </c>
      <c t="str" s="89" r="R233">
        <f>IF(F$8=0,0,ROUND(R232-(F233-AC233),2))</f>
        <v>#NAME?</v>
      </c>
      <c t="str" s="89" r="S233">
        <f>IF(G$8=0,0,ROUND(S232-(G233-AD233),2))</f>
        <v>#NAME?</v>
      </c>
      <c t="str" s="89" r="T233">
        <f>IF(H$8=0,0,ROUND(T232-(H233-AE233),2))</f>
        <v>#NAME?</v>
      </c>
      <c t="str" s="89" r="U233">
        <f>IF(I$8=0,0,ROUND(U232-(I233-AF233),2))</f>
        <v>#NAME?</v>
      </c>
      <c t="str" s="89" r="V233">
        <f>IF(J$8=0,0,ROUND(V232-(J233-AG233),2))</f>
        <v> -  </v>
      </c>
      <c t="str" s="89" r="W233">
        <f>IF(K$8=0,0,ROUND(W232-(K233-AH233),2))</f>
        <v> -  </v>
      </c>
      <c t="str" s="89" r="X233">
        <f>IF(L$8=0,0,ROUND(X232-(L233-AI233),2))</f>
        <v> -  </v>
      </c>
      <c t="str" s="89" r="Y233">
        <f>IF(M$8=0,0,ROUND(Y232-(M233-AJ233),2))</f>
        <v> -  </v>
      </c>
      <c t="str" s="89" r="Z233">
        <f>IF(N$8=0,0,ROUND(Z232-(N233-AK233),2))</f>
        <v> -  </v>
      </c>
      <c s="92" r="AA233"/>
      <c t="str" s="89" r="AB233">
        <f>ROUND(Q232*E$9/12,2)</f>
        <v>#NAME?</v>
      </c>
      <c t="str" s="89" r="AC233">
        <f>ROUND(R232*F$9/12,2)</f>
        <v>#NAME?</v>
      </c>
      <c t="str" s="89" r="AD233">
        <f>ROUND(S232*G$9/12,2)</f>
        <v>#NAME?</v>
      </c>
      <c t="str" s="89" r="AE233">
        <f>ROUND(T232*H$9/12,2)</f>
        <v>#NAME?</v>
      </c>
      <c t="str" s="89" r="AF233">
        <f>ROUND(U232*I$9/12,2)</f>
        <v>#NAME?</v>
      </c>
      <c t="str" s="89" r="AG233">
        <f>ROUND(V232*J$9/12,2)</f>
        <v> -  </v>
      </c>
      <c t="str" s="89" r="AH233">
        <f>ROUND(W232*K$9/12,2)</f>
        <v> -  </v>
      </c>
      <c t="str" s="89" r="AI233">
        <f>ROUND(X232*L$9/12,2)</f>
        <v> -  </v>
      </c>
      <c t="str" s="89" r="AJ233">
        <f>ROUND(Y232*M$9/12,2)</f>
        <v> -  </v>
      </c>
      <c t="str" s="89" r="AK233">
        <f>ROUND(Z232*N$9/12,2)</f>
        <v> -  </v>
      </c>
      <c t="str" s="89" r="AL233">
        <f>SUM(AB233:AK233)</f>
        <v>#NAME?</v>
      </c>
      <c s="93" r="AM233"/>
      <c t="str" s="89" r="AN233">
        <f>IF(Q232&gt;0,IF((Q232+AB233)&lt;E$10,Q232+AB233,E$10),0)</f>
        <v>#NAME?</v>
      </c>
      <c t="str" s="89" r="AO233">
        <f>IF(R232&gt;0,IF((R232+AC233)&lt;F$10,R232+AC233,F$10),0)</f>
        <v>#NAME?</v>
      </c>
      <c t="str" s="89" r="AP233">
        <f>IF(S232&gt;0,IF((S232+AD233)&lt;G$10,S232+AD233,G$10),0)</f>
        <v>#NAME?</v>
      </c>
      <c t="str" s="89" r="AQ233">
        <f>IF(T232&gt;0,IF((T232+AE233)&lt;H$10,T232+AE233,H$10),0)</f>
        <v>#NAME?</v>
      </c>
      <c t="str" s="89" r="AR233">
        <f>IF(U232&gt;0,IF((U232+AF233)&lt;I$10,U232+AF233,I$10),0)</f>
        <v>#NAME?</v>
      </c>
      <c t="str" s="89" r="AS233">
        <f>IF(V232&gt;0,IF((V232+AG233)&lt;J$10,V232+AG233,J$10),0)</f>
        <v> -  </v>
      </c>
      <c t="str" s="89" r="AT233">
        <f>IF(W232&gt;0,IF((W232+AH233)&lt;K$10,W232+AH233,K$10),0)</f>
        <v> -  </v>
      </c>
      <c t="str" s="89" r="AU233">
        <f>IF(X232&gt;0,IF((X232+AI233)&lt;L$10,X232+AI233,L$10),0)</f>
        <v> -  </v>
      </c>
      <c t="str" s="89" r="AV233">
        <f>IF(Y232&gt;0,IF((Y232+AJ233)&lt;M$10,Y232+AJ233,M$10),0)</f>
        <v> -  </v>
      </c>
      <c t="str" s="89" r="AW233">
        <f>IF(Z232&gt;0,IF((Z232+AK233)&lt;N$10,Z232+AK233,N$10),0)</f>
        <v> -  </v>
      </c>
      <c t="str" s="89" r="AX233">
        <f>SUM(AN233:AW233)</f>
        <v>#NAME?</v>
      </c>
      <c s="89" r="AY233"/>
      <c t="str" s="91" r="AZ233">
        <f>IF(NOT(snowball),0,IF(Q232&lt;=0,0,IF(AN233+$C233&gt;Q232+AB233,Q232+AB233-AN233,$C233)))</f>
        <v>#NAME?</v>
      </c>
      <c t="str" s="89" r="BA233">
        <f>IF(NOT(snowball),0,IF(R232&lt;=0,0,IF($C233&lt;=SUM($AZ233:AZ233),0,IF(AO233+$C233-SUM($AZ233:AZ233)&gt;R232+AC233,R232+AC233-AO233,$C233-SUM($AZ233:AZ233)))))</f>
        <v>#NAME?</v>
      </c>
      <c t="str" s="89" r="BB233">
        <f>IF(NOT(snowball),0,IF(S232&lt;=0,0,IF($C233&lt;=SUM($AZ233:BA233),0,IF(AP233+$C233-SUM($AZ233:BA233)&gt;S232+AD233,S232+AD233-AP233,$C233-SUM($AZ233:BA233)))))</f>
        <v>#NAME?</v>
      </c>
      <c t="str" s="89" r="BC233">
        <f>IF(NOT(snowball),0,IF(T232&lt;=0,0,IF($C233&lt;=SUM($AZ233:BB233),0,IF(AQ233+$C233-SUM($AZ233:BB233)&gt;T232+AE233,T232+AE233-AQ233,$C233-SUM($AZ233:BB233)))))</f>
        <v>#NAME?</v>
      </c>
      <c t="str" s="89" r="BD233">
        <f>IF(NOT(snowball),0,IF(U232&lt;=0,0,IF($C233&lt;=SUM($AZ233:BC233),0,IF(AR233+$C233-SUM($AZ233:BC233)&gt;U232+AF233,U232+AF233-AR233,$C233-SUM($AZ233:BC233)))))</f>
        <v>#NAME?</v>
      </c>
      <c t="str" s="89" r="BE233">
        <f>IF(NOT(snowball),0,IF(V232&lt;=0,0,IF($C233&lt;=SUM($AZ233:BD233),0,IF(AS233+$C233-SUM($AZ233:BD233)&gt;V232+AG233,V232+AG233-AS233,$C233-SUM($AZ233:BD233)))))</f>
        <v>#NAME?</v>
      </c>
      <c t="str" s="89" r="BF233">
        <f>IF(NOT(snowball),0,IF(W232&lt;=0,0,IF($C233&lt;=SUM($AZ233:BE233),0,IF(AT233+$C233-SUM($AZ233:BE233)&gt;W232+AH233,W232+AH233-AT233,$C233-SUM($AZ233:BE233)))))</f>
        <v>#NAME?</v>
      </c>
      <c t="str" s="89" r="BG233">
        <f>IF(NOT(snowball),0,IF(X232&lt;=0,0,IF($C233&lt;=SUM($AZ233:BF233),0,IF(AU233+$C233-SUM($AZ233:BF233)&gt;X232+AI233,X232+AI233-AU233,$C233-SUM($AZ233:BF233)))))</f>
        <v>#NAME?</v>
      </c>
      <c t="str" s="89" r="BH233">
        <f>IF(NOT(snowball),0,IF(Y232&lt;=0,0,IF($C233&lt;=SUM($AZ233:BG233),0,IF(AV233+$C233-SUM($AZ233:BG233)&gt;Y232+AJ233,Y232+AJ233-AV233,$C233-SUM($AZ233:BG233)))))</f>
        <v>#NAME?</v>
      </c>
      <c t="str" s="89" r="BI233">
        <f>IF(NOT(snowball),0,IF(Z232&lt;=0,0,IF($C233&lt;=SUM($AZ233:BH233),0,IF(AW233+$C233-SUM($AZ233:BH233)&gt;Z232+AK233,Z232+AK233-AW233,$C233-SUM($AZ233:BH233)))))</f>
        <v>#NAME?</v>
      </c>
    </row>
    <row customHeight="1" r="234" ht="10.5">
      <c t="str" s="85" r="A234">
        <f>IF(SUM(Q233:Z233)&lt;=0,"",A233+1)</f>
        <v>#NAME?</v>
      </c>
      <c t="str" s="86" r="B234">
        <f>IF(A234="",NA(),DATE(YEAR(B233),MONTH(B233)+1,1))</f>
        <v>#NAME?</v>
      </c>
      <c t="str" s="87" r="C234">
        <f>IF(A234="","",IF(snowball,IF(($E$5-AX234)&lt;0,0,$E$5-AX234),"n/a")+D234)</f>
        <v>#NAME?</v>
      </c>
      <c s="88" r="D234"/>
      <c t="str" s="89" r="E234">
        <f>AN234+AZ234</f>
        <v>#NAME?</v>
      </c>
      <c t="str" s="89" r="F234">
        <f>AO234+BA234</f>
        <v>#NAME?</v>
      </c>
      <c t="str" s="89" r="G234">
        <f>AP234+BB234</f>
        <v>#NAME?</v>
      </c>
      <c t="str" s="89" r="H234">
        <f>AQ234+BC234</f>
        <v>#NAME?</v>
      </c>
      <c t="str" s="89" r="I234">
        <f>AR234+BD234</f>
        <v>#NAME?</v>
      </c>
      <c t="str" s="89" r="J234">
        <f>AS234+BE234</f>
        <v>#NAME?</v>
      </c>
      <c t="str" s="89" r="K234">
        <f>AT234+BF234</f>
        <v>#NAME?</v>
      </c>
      <c t="str" s="89" r="L234">
        <f>AU234+BG234</f>
        <v>#NAME?</v>
      </c>
      <c t="str" s="89" r="M234">
        <f>AV234+BH234</f>
        <v>#NAME?</v>
      </c>
      <c t="str" s="89" r="N234">
        <f>AW234+BI234</f>
        <v>#NAME?</v>
      </c>
      <c s="90" r="O234"/>
      <c t="str" s="89" r="P234">
        <f>SUM(Q234:Z234)</f>
        <v>#NAME?</v>
      </c>
      <c t="str" s="89" r="Q234">
        <f>IF(E$8=0,0,ROUND(Q233-(E234-AB234),2))</f>
        <v>#NAME?</v>
      </c>
      <c t="str" s="89" r="R234">
        <f>IF(F$8=0,0,ROUND(R233-(F234-AC234),2))</f>
        <v>#NAME?</v>
      </c>
      <c t="str" s="89" r="S234">
        <f>IF(G$8=0,0,ROUND(S233-(G234-AD234),2))</f>
        <v>#NAME?</v>
      </c>
      <c t="str" s="89" r="T234">
        <f>IF(H$8=0,0,ROUND(T233-(H234-AE234),2))</f>
        <v>#NAME?</v>
      </c>
      <c t="str" s="89" r="U234">
        <f>IF(I$8=0,0,ROUND(U233-(I234-AF234),2))</f>
        <v>#NAME?</v>
      </c>
      <c t="str" s="89" r="V234">
        <f>IF(J$8=0,0,ROUND(V233-(J234-AG234),2))</f>
        <v> -  </v>
      </c>
      <c t="str" s="89" r="W234">
        <f>IF(K$8=0,0,ROUND(W233-(K234-AH234),2))</f>
        <v> -  </v>
      </c>
      <c t="str" s="89" r="X234">
        <f>IF(L$8=0,0,ROUND(X233-(L234-AI234),2))</f>
        <v> -  </v>
      </c>
      <c t="str" s="89" r="Y234">
        <f>IF(M$8=0,0,ROUND(Y233-(M234-AJ234),2))</f>
        <v> -  </v>
      </c>
      <c t="str" s="89" r="Z234">
        <f>IF(N$8=0,0,ROUND(Z233-(N234-AK234),2))</f>
        <v> -  </v>
      </c>
      <c s="92" r="AA234"/>
      <c t="str" s="89" r="AB234">
        <f>ROUND(Q233*E$9/12,2)</f>
        <v>#NAME?</v>
      </c>
      <c t="str" s="89" r="AC234">
        <f>ROUND(R233*F$9/12,2)</f>
        <v>#NAME?</v>
      </c>
      <c t="str" s="89" r="AD234">
        <f>ROUND(S233*G$9/12,2)</f>
        <v>#NAME?</v>
      </c>
      <c t="str" s="89" r="AE234">
        <f>ROUND(T233*H$9/12,2)</f>
        <v>#NAME?</v>
      </c>
      <c t="str" s="89" r="AF234">
        <f>ROUND(U233*I$9/12,2)</f>
        <v>#NAME?</v>
      </c>
      <c t="str" s="89" r="AG234">
        <f>ROUND(V233*J$9/12,2)</f>
        <v> -  </v>
      </c>
      <c t="str" s="89" r="AH234">
        <f>ROUND(W233*K$9/12,2)</f>
        <v> -  </v>
      </c>
      <c t="str" s="89" r="AI234">
        <f>ROUND(X233*L$9/12,2)</f>
        <v> -  </v>
      </c>
      <c t="str" s="89" r="AJ234">
        <f>ROUND(Y233*M$9/12,2)</f>
        <v> -  </v>
      </c>
      <c t="str" s="89" r="AK234">
        <f>ROUND(Z233*N$9/12,2)</f>
        <v> -  </v>
      </c>
      <c t="str" s="89" r="AL234">
        <f>SUM(AB234:AK234)</f>
        <v>#NAME?</v>
      </c>
      <c s="93" r="AM234"/>
      <c t="str" s="89" r="AN234">
        <f>IF(Q233&gt;0,IF((Q233+AB234)&lt;E$10,Q233+AB234,E$10),0)</f>
        <v>#NAME?</v>
      </c>
      <c t="str" s="89" r="AO234">
        <f>IF(R233&gt;0,IF((R233+AC234)&lt;F$10,R233+AC234,F$10),0)</f>
        <v>#NAME?</v>
      </c>
      <c t="str" s="89" r="AP234">
        <f>IF(S233&gt;0,IF((S233+AD234)&lt;G$10,S233+AD234,G$10),0)</f>
        <v>#NAME?</v>
      </c>
      <c t="str" s="89" r="AQ234">
        <f>IF(T233&gt;0,IF((T233+AE234)&lt;H$10,T233+AE234,H$10),0)</f>
        <v>#NAME?</v>
      </c>
      <c t="str" s="89" r="AR234">
        <f>IF(U233&gt;0,IF((U233+AF234)&lt;I$10,U233+AF234,I$10),0)</f>
        <v>#NAME?</v>
      </c>
      <c t="str" s="89" r="AS234">
        <f>IF(V233&gt;0,IF((V233+AG234)&lt;J$10,V233+AG234,J$10),0)</f>
        <v> -  </v>
      </c>
      <c t="str" s="89" r="AT234">
        <f>IF(W233&gt;0,IF((W233+AH234)&lt;K$10,W233+AH234,K$10),0)</f>
        <v> -  </v>
      </c>
      <c t="str" s="89" r="AU234">
        <f>IF(X233&gt;0,IF((X233+AI234)&lt;L$10,X233+AI234,L$10),0)</f>
        <v> -  </v>
      </c>
      <c t="str" s="89" r="AV234">
        <f>IF(Y233&gt;0,IF((Y233+AJ234)&lt;M$10,Y233+AJ234,M$10),0)</f>
        <v> -  </v>
      </c>
      <c t="str" s="89" r="AW234">
        <f>IF(Z233&gt;0,IF((Z233+AK234)&lt;N$10,Z233+AK234,N$10),0)</f>
        <v> -  </v>
      </c>
      <c t="str" s="89" r="AX234">
        <f>SUM(AN234:AW234)</f>
        <v>#NAME?</v>
      </c>
      <c s="89" r="AY234"/>
      <c t="str" s="91" r="AZ234">
        <f>IF(NOT(snowball),0,IF(Q233&lt;=0,0,IF(AN234+$C234&gt;Q233+AB234,Q233+AB234-AN234,$C234)))</f>
        <v>#NAME?</v>
      </c>
      <c t="str" s="89" r="BA234">
        <f>IF(NOT(snowball),0,IF(R233&lt;=0,0,IF($C234&lt;=SUM($AZ234:AZ234),0,IF(AO234+$C234-SUM($AZ234:AZ234)&gt;R233+AC234,R233+AC234-AO234,$C234-SUM($AZ234:AZ234)))))</f>
        <v>#NAME?</v>
      </c>
      <c t="str" s="89" r="BB234">
        <f>IF(NOT(snowball),0,IF(S233&lt;=0,0,IF($C234&lt;=SUM($AZ234:BA234),0,IF(AP234+$C234-SUM($AZ234:BA234)&gt;S233+AD234,S233+AD234-AP234,$C234-SUM($AZ234:BA234)))))</f>
        <v>#NAME?</v>
      </c>
      <c t="str" s="89" r="BC234">
        <f>IF(NOT(snowball),0,IF(T233&lt;=0,0,IF($C234&lt;=SUM($AZ234:BB234),0,IF(AQ234+$C234-SUM($AZ234:BB234)&gt;T233+AE234,T233+AE234-AQ234,$C234-SUM($AZ234:BB234)))))</f>
        <v>#NAME?</v>
      </c>
      <c t="str" s="89" r="BD234">
        <f>IF(NOT(snowball),0,IF(U233&lt;=0,0,IF($C234&lt;=SUM($AZ234:BC234),0,IF(AR234+$C234-SUM($AZ234:BC234)&gt;U233+AF234,U233+AF234-AR234,$C234-SUM($AZ234:BC234)))))</f>
        <v>#NAME?</v>
      </c>
      <c t="str" s="89" r="BE234">
        <f>IF(NOT(snowball),0,IF(V233&lt;=0,0,IF($C234&lt;=SUM($AZ234:BD234),0,IF(AS234+$C234-SUM($AZ234:BD234)&gt;V233+AG234,V233+AG234-AS234,$C234-SUM($AZ234:BD234)))))</f>
        <v>#NAME?</v>
      </c>
      <c t="str" s="89" r="BF234">
        <f>IF(NOT(snowball),0,IF(W233&lt;=0,0,IF($C234&lt;=SUM($AZ234:BE234),0,IF(AT234+$C234-SUM($AZ234:BE234)&gt;W233+AH234,W233+AH234-AT234,$C234-SUM($AZ234:BE234)))))</f>
        <v>#NAME?</v>
      </c>
      <c t="str" s="89" r="BG234">
        <f>IF(NOT(snowball),0,IF(X233&lt;=0,0,IF($C234&lt;=SUM($AZ234:BF234),0,IF(AU234+$C234-SUM($AZ234:BF234)&gt;X233+AI234,X233+AI234-AU234,$C234-SUM($AZ234:BF234)))))</f>
        <v>#NAME?</v>
      </c>
      <c t="str" s="89" r="BH234">
        <f>IF(NOT(snowball),0,IF(Y233&lt;=0,0,IF($C234&lt;=SUM($AZ234:BG234),0,IF(AV234+$C234-SUM($AZ234:BG234)&gt;Y233+AJ234,Y233+AJ234-AV234,$C234-SUM($AZ234:BG234)))))</f>
        <v>#NAME?</v>
      </c>
      <c t="str" s="89" r="BI234">
        <f>IF(NOT(snowball),0,IF(Z233&lt;=0,0,IF($C234&lt;=SUM($AZ234:BH234),0,IF(AW234+$C234-SUM($AZ234:BH234)&gt;Z233+AK234,Z233+AK234-AW234,$C234-SUM($AZ234:BH234)))))</f>
        <v>#NAME?</v>
      </c>
    </row>
    <row customHeight="1" r="235" ht="10.5">
      <c t="str" s="85" r="A235">
        <f>IF(SUM(Q234:Z234)&lt;=0,"",A234+1)</f>
        <v>#NAME?</v>
      </c>
      <c t="str" s="86" r="B235">
        <f>IF(A235="",NA(),DATE(YEAR(B234),MONTH(B234)+1,1))</f>
        <v>#NAME?</v>
      </c>
      <c t="str" s="87" r="C235">
        <f>IF(A235="","",IF(snowball,IF(($E$5-AX235)&lt;0,0,$E$5-AX235),"n/a")+D235)</f>
        <v>#NAME?</v>
      </c>
      <c s="88" r="D235"/>
      <c t="str" s="89" r="E235">
        <f>AN235+AZ235</f>
        <v>#NAME?</v>
      </c>
      <c t="str" s="89" r="F235">
        <f>AO235+BA235</f>
        <v>#NAME?</v>
      </c>
      <c t="str" s="89" r="G235">
        <f>AP235+BB235</f>
        <v>#NAME?</v>
      </c>
      <c t="str" s="89" r="H235">
        <f>AQ235+BC235</f>
        <v>#NAME?</v>
      </c>
      <c t="str" s="89" r="I235">
        <f>AR235+BD235</f>
        <v>#NAME?</v>
      </c>
      <c t="str" s="89" r="J235">
        <f>AS235+BE235</f>
        <v>#NAME?</v>
      </c>
      <c t="str" s="89" r="K235">
        <f>AT235+BF235</f>
        <v>#NAME?</v>
      </c>
      <c t="str" s="89" r="L235">
        <f>AU235+BG235</f>
        <v>#NAME?</v>
      </c>
      <c t="str" s="89" r="M235">
        <f>AV235+BH235</f>
        <v>#NAME?</v>
      </c>
      <c t="str" s="89" r="N235">
        <f>AW235+BI235</f>
        <v>#NAME?</v>
      </c>
      <c s="90" r="O235"/>
      <c t="str" s="89" r="P235">
        <f>SUM(Q235:Z235)</f>
        <v>#NAME?</v>
      </c>
      <c t="str" s="89" r="Q235">
        <f>IF(E$8=0,0,ROUND(Q234-(E235-AB235),2))</f>
        <v>#NAME?</v>
      </c>
      <c t="str" s="89" r="R235">
        <f>IF(F$8=0,0,ROUND(R234-(F235-AC235),2))</f>
        <v>#NAME?</v>
      </c>
      <c t="str" s="89" r="S235">
        <f>IF(G$8=0,0,ROUND(S234-(G235-AD235),2))</f>
        <v>#NAME?</v>
      </c>
      <c t="str" s="89" r="T235">
        <f>IF(H$8=0,0,ROUND(T234-(H235-AE235),2))</f>
        <v>#NAME?</v>
      </c>
      <c t="str" s="89" r="U235">
        <f>IF(I$8=0,0,ROUND(U234-(I235-AF235),2))</f>
        <v>#NAME?</v>
      </c>
      <c t="str" s="89" r="V235">
        <f>IF(J$8=0,0,ROUND(V234-(J235-AG235),2))</f>
        <v> -  </v>
      </c>
      <c t="str" s="89" r="W235">
        <f>IF(K$8=0,0,ROUND(W234-(K235-AH235),2))</f>
        <v> -  </v>
      </c>
      <c t="str" s="89" r="X235">
        <f>IF(L$8=0,0,ROUND(X234-(L235-AI235),2))</f>
        <v> -  </v>
      </c>
      <c t="str" s="89" r="Y235">
        <f>IF(M$8=0,0,ROUND(Y234-(M235-AJ235),2))</f>
        <v> -  </v>
      </c>
      <c t="str" s="89" r="Z235">
        <f>IF(N$8=0,0,ROUND(Z234-(N235-AK235),2))</f>
        <v> -  </v>
      </c>
      <c s="92" r="AA235"/>
      <c t="str" s="89" r="AB235">
        <f>ROUND(Q234*E$9/12,2)</f>
        <v>#NAME?</v>
      </c>
      <c t="str" s="89" r="AC235">
        <f>ROUND(R234*F$9/12,2)</f>
        <v>#NAME?</v>
      </c>
      <c t="str" s="89" r="AD235">
        <f>ROUND(S234*G$9/12,2)</f>
        <v>#NAME?</v>
      </c>
      <c t="str" s="89" r="AE235">
        <f>ROUND(T234*H$9/12,2)</f>
        <v>#NAME?</v>
      </c>
      <c t="str" s="89" r="AF235">
        <f>ROUND(U234*I$9/12,2)</f>
        <v>#NAME?</v>
      </c>
      <c t="str" s="89" r="AG235">
        <f>ROUND(V234*J$9/12,2)</f>
        <v> -  </v>
      </c>
      <c t="str" s="89" r="AH235">
        <f>ROUND(W234*K$9/12,2)</f>
        <v> -  </v>
      </c>
      <c t="str" s="89" r="AI235">
        <f>ROUND(X234*L$9/12,2)</f>
        <v> -  </v>
      </c>
      <c t="str" s="89" r="AJ235">
        <f>ROUND(Y234*M$9/12,2)</f>
        <v> -  </v>
      </c>
      <c t="str" s="89" r="AK235">
        <f>ROUND(Z234*N$9/12,2)</f>
        <v> -  </v>
      </c>
      <c t="str" s="89" r="AL235">
        <f>SUM(AB235:AK235)</f>
        <v>#NAME?</v>
      </c>
      <c s="93" r="AM235"/>
      <c t="str" s="89" r="AN235">
        <f>IF(Q234&gt;0,IF((Q234+AB235)&lt;E$10,Q234+AB235,E$10),0)</f>
        <v>#NAME?</v>
      </c>
      <c t="str" s="89" r="AO235">
        <f>IF(R234&gt;0,IF((R234+AC235)&lt;F$10,R234+AC235,F$10),0)</f>
        <v>#NAME?</v>
      </c>
      <c t="str" s="89" r="AP235">
        <f>IF(S234&gt;0,IF((S234+AD235)&lt;G$10,S234+AD235,G$10),0)</f>
        <v>#NAME?</v>
      </c>
      <c t="str" s="89" r="AQ235">
        <f>IF(T234&gt;0,IF((T234+AE235)&lt;H$10,T234+AE235,H$10),0)</f>
        <v>#NAME?</v>
      </c>
      <c t="str" s="89" r="AR235">
        <f>IF(U234&gt;0,IF((U234+AF235)&lt;I$10,U234+AF235,I$10),0)</f>
        <v>#NAME?</v>
      </c>
      <c t="str" s="89" r="AS235">
        <f>IF(V234&gt;0,IF((V234+AG235)&lt;J$10,V234+AG235,J$10),0)</f>
        <v> -  </v>
      </c>
      <c t="str" s="89" r="AT235">
        <f>IF(W234&gt;0,IF((W234+AH235)&lt;K$10,W234+AH235,K$10),0)</f>
        <v> -  </v>
      </c>
      <c t="str" s="89" r="AU235">
        <f>IF(X234&gt;0,IF((X234+AI235)&lt;L$10,X234+AI235,L$10),0)</f>
        <v> -  </v>
      </c>
      <c t="str" s="89" r="AV235">
        <f>IF(Y234&gt;0,IF((Y234+AJ235)&lt;M$10,Y234+AJ235,M$10),0)</f>
        <v> -  </v>
      </c>
      <c t="str" s="89" r="AW235">
        <f>IF(Z234&gt;0,IF((Z234+AK235)&lt;N$10,Z234+AK235,N$10),0)</f>
        <v> -  </v>
      </c>
      <c t="str" s="89" r="AX235">
        <f>SUM(AN235:AW235)</f>
        <v>#NAME?</v>
      </c>
      <c s="89" r="AY235"/>
      <c t="str" s="91" r="AZ235">
        <f>IF(NOT(snowball),0,IF(Q234&lt;=0,0,IF(AN235+$C235&gt;Q234+AB235,Q234+AB235-AN235,$C235)))</f>
        <v>#NAME?</v>
      </c>
      <c t="str" s="89" r="BA235">
        <f>IF(NOT(snowball),0,IF(R234&lt;=0,0,IF($C235&lt;=SUM($AZ235:AZ235),0,IF(AO235+$C235-SUM($AZ235:AZ235)&gt;R234+AC235,R234+AC235-AO235,$C235-SUM($AZ235:AZ235)))))</f>
        <v>#NAME?</v>
      </c>
      <c t="str" s="89" r="BB235">
        <f>IF(NOT(snowball),0,IF(S234&lt;=0,0,IF($C235&lt;=SUM($AZ235:BA235),0,IF(AP235+$C235-SUM($AZ235:BA235)&gt;S234+AD235,S234+AD235-AP235,$C235-SUM($AZ235:BA235)))))</f>
        <v>#NAME?</v>
      </c>
      <c t="str" s="89" r="BC235">
        <f>IF(NOT(snowball),0,IF(T234&lt;=0,0,IF($C235&lt;=SUM($AZ235:BB235),0,IF(AQ235+$C235-SUM($AZ235:BB235)&gt;T234+AE235,T234+AE235-AQ235,$C235-SUM($AZ235:BB235)))))</f>
        <v>#NAME?</v>
      </c>
      <c t="str" s="89" r="BD235">
        <f>IF(NOT(snowball),0,IF(U234&lt;=0,0,IF($C235&lt;=SUM($AZ235:BC235),0,IF(AR235+$C235-SUM($AZ235:BC235)&gt;U234+AF235,U234+AF235-AR235,$C235-SUM($AZ235:BC235)))))</f>
        <v>#NAME?</v>
      </c>
      <c t="str" s="89" r="BE235">
        <f>IF(NOT(snowball),0,IF(V234&lt;=0,0,IF($C235&lt;=SUM($AZ235:BD235),0,IF(AS235+$C235-SUM($AZ235:BD235)&gt;V234+AG235,V234+AG235-AS235,$C235-SUM($AZ235:BD235)))))</f>
        <v>#NAME?</v>
      </c>
      <c t="str" s="89" r="BF235">
        <f>IF(NOT(snowball),0,IF(W234&lt;=0,0,IF($C235&lt;=SUM($AZ235:BE235),0,IF(AT235+$C235-SUM($AZ235:BE235)&gt;W234+AH235,W234+AH235-AT235,$C235-SUM($AZ235:BE235)))))</f>
        <v>#NAME?</v>
      </c>
      <c t="str" s="89" r="BG235">
        <f>IF(NOT(snowball),0,IF(X234&lt;=0,0,IF($C235&lt;=SUM($AZ235:BF235),0,IF(AU235+$C235-SUM($AZ235:BF235)&gt;X234+AI235,X234+AI235-AU235,$C235-SUM($AZ235:BF235)))))</f>
        <v>#NAME?</v>
      </c>
      <c t="str" s="89" r="BH235">
        <f>IF(NOT(snowball),0,IF(Y234&lt;=0,0,IF($C235&lt;=SUM($AZ235:BG235),0,IF(AV235+$C235-SUM($AZ235:BG235)&gt;Y234+AJ235,Y234+AJ235-AV235,$C235-SUM($AZ235:BG235)))))</f>
        <v>#NAME?</v>
      </c>
      <c t="str" s="89" r="BI235">
        <f>IF(NOT(snowball),0,IF(Z234&lt;=0,0,IF($C235&lt;=SUM($AZ235:BH235),0,IF(AW235+$C235-SUM($AZ235:BH235)&gt;Z234+AK235,Z234+AK235-AW235,$C235-SUM($AZ235:BH235)))))</f>
        <v>#NAME?</v>
      </c>
    </row>
    <row customHeight="1" r="236" ht="10.5">
      <c t="str" s="85" r="A236">
        <f>IF(SUM(Q235:Z235)&lt;=0,"",A235+1)</f>
        <v>#NAME?</v>
      </c>
      <c t="str" s="86" r="B236">
        <f>IF(A236="",NA(),DATE(YEAR(B235),MONTH(B235)+1,1))</f>
        <v>#NAME?</v>
      </c>
      <c t="str" s="87" r="C236">
        <f>IF(A236="","",IF(snowball,IF(($E$5-AX236)&lt;0,0,$E$5-AX236),"n/a")+D236)</f>
        <v>#NAME?</v>
      </c>
      <c s="88" r="D236"/>
      <c t="str" s="89" r="E236">
        <f>AN236+AZ236</f>
        <v>#NAME?</v>
      </c>
      <c t="str" s="89" r="F236">
        <f>AO236+BA236</f>
        <v>#NAME?</v>
      </c>
      <c t="str" s="89" r="G236">
        <f>AP236+BB236</f>
        <v>#NAME?</v>
      </c>
      <c t="str" s="89" r="H236">
        <f>AQ236+BC236</f>
        <v>#NAME?</v>
      </c>
      <c t="str" s="89" r="I236">
        <f>AR236+BD236</f>
        <v>#NAME?</v>
      </c>
      <c t="str" s="89" r="J236">
        <f>AS236+BE236</f>
        <v>#NAME?</v>
      </c>
      <c t="str" s="89" r="K236">
        <f>AT236+BF236</f>
        <v>#NAME?</v>
      </c>
      <c t="str" s="89" r="L236">
        <f>AU236+BG236</f>
        <v>#NAME?</v>
      </c>
      <c t="str" s="89" r="M236">
        <f>AV236+BH236</f>
        <v>#NAME?</v>
      </c>
      <c t="str" s="89" r="N236">
        <f>AW236+BI236</f>
        <v>#NAME?</v>
      </c>
      <c s="90" r="O236"/>
      <c t="str" s="89" r="P236">
        <f>SUM(Q236:Z236)</f>
        <v>#NAME?</v>
      </c>
      <c t="str" s="89" r="Q236">
        <f>IF(E$8=0,0,ROUND(Q235-(E236-AB236),2))</f>
        <v>#NAME?</v>
      </c>
      <c t="str" s="89" r="R236">
        <f>IF(F$8=0,0,ROUND(R235-(F236-AC236),2))</f>
        <v>#NAME?</v>
      </c>
      <c t="str" s="89" r="S236">
        <f>IF(G$8=0,0,ROUND(S235-(G236-AD236),2))</f>
        <v>#NAME?</v>
      </c>
      <c t="str" s="89" r="T236">
        <f>IF(H$8=0,0,ROUND(T235-(H236-AE236),2))</f>
        <v>#NAME?</v>
      </c>
      <c t="str" s="89" r="U236">
        <f>IF(I$8=0,0,ROUND(U235-(I236-AF236),2))</f>
        <v>#NAME?</v>
      </c>
      <c t="str" s="89" r="V236">
        <f>IF(J$8=0,0,ROUND(V235-(J236-AG236),2))</f>
        <v> -  </v>
      </c>
      <c t="str" s="89" r="W236">
        <f>IF(K$8=0,0,ROUND(W235-(K236-AH236),2))</f>
        <v> -  </v>
      </c>
      <c t="str" s="89" r="X236">
        <f>IF(L$8=0,0,ROUND(X235-(L236-AI236),2))</f>
        <v> -  </v>
      </c>
      <c t="str" s="89" r="Y236">
        <f>IF(M$8=0,0,ROUND(Y235-(M236-AJ236),2))</f>
        <v> -  </v>
      </c>
      <c t="str" s="89" r="Z236">
        <f>IF(N$8=0,0,ROUND(Z235-(N236-AK236),2))</f>
        <v> -  </v>
      </c>
      <c s="92" r="AA236"/>
      <c t="str" s="89" r="AB236">
        <f>ROUND(Q235*E$9/12,2)</f>
        <v>#NAME?</v>
      </c>
      <c t="str" s="89" r="AC236">
        <f>ROUND(R235*F$9/12,2)</f>
        <v>#NAME?</v>
      </c>
      <c t="str" s="89" r="AD236">
        <f>ROUND(S235*G$9/12,2)</f>
        <v>#NAME?</v>
      </c>
      <c t="str" s="89" r="AE236">
        <f>ROUND(T235*H$9/12,2)</f>
        <v>#NAME?</v>
      </c>
      <c t="str" s="89" r="AF236">
        <f>ROUND(U235*I$9/12,2)</f>
        <v>#NAME?</v>
      </c>
      <c t="str" s="89" r="AG236">
        <f>ROUND(V235*J$9/12,2)</f>
        <v> -  </v>
      </c>
      <c t="str" s="89" r="AH236">
        <f>ROUND(W235*K$9/12,2)</f>
        <v> -  </v>
      </c>
      <c t="str" s="89" r="AI236">
        <f>ROUND(X235*L$9/12,2)</f>
        <v> -  </v>
      </c>
      <c t="str" s="89" r="AJ236">
        <f>ROUND(Y235*M$9/12,2)</f>
        <v> -  </v>
      </c>
      <c t="str" s="89" r="AK236">
        <f>ROUND(Z235*N$9/12,2)</f>
        <v> -  </v>
      </c>
      <c t="str" s="89" r="AL236">
        <f>SUM(AB236:AK236)</f>
        <v>#NAME?</v>
      </c>
      <c s="93" r="AM236"/>
      <c t="str" s="89" r="AN236">
        <f>IF(Q235&gt;0,IF((Q235+AB236)&lt;E$10,Q235+AB236,E$10),0)</f>
        <v>#NAME?</v>
      </c>
      <c t="str" s="89" r="AO236">
        <f>IF(R235&gt;0,IF((R235+AC236)&lt;F$10,R235+AC236,F$10),0)</f>
        <v>#NAME?</v>
      </c>
      <c t="str" s="89" r="AP236">
        <f>IF(S235&gt;0,IF((S235+AD236)&lt;G$10,S235+AD236,G$10),0)</f>
        <v>#NAME?</v>
      </c>
      <c t="str" s="89" r="AQ236">
        <f>IF(T235&gt;0,IF((T235+AE236)&lt;H$10,T235+AE236,H$10),0)</f>
        <v>#NAME?</v>
      </c>
      <c t="str" s="89" r="AR236">
        <f>IF(U235&gt;0,IF((U235+AF236)&lt;I$10,U235+AF236,I$10),0)</f>
        <v>#NAME?</v>
      </c>
      <c t="str" s="89" r="AS236">
        <f>IF(V235&gt;0,IF((V235+AG236)&lt;J$10,V235+AG236,J$10),0)</f>
        <v> -  </v>
      </c>
      <c t="str" s="89" r="AT236">
        <f>IF(W235&gt;0,IF((W235+AH236)&lt;K$10,W235+AH236,K$10),0)</f>
        <v> -  </v>
      </c>
      <c t="str" s="89" r="AU236">
        <f>IF(X235&gt;0,IF((X235+AI236)&lt;L$10,X235+AI236,L$10),0)</f>
        <v> -  </v>
      </c>
      <c t="str" s="89" r="AV236">
        <f>IF(Y235&gt;0,IF((Y235+AJ236)&lt;M$10,Y235+AJ236,M$10),0)</f>
        <v> -  </v>
      </c>
      <c t="str" s="89" r="AW236">
        <f>IF(Z235&gt;0,IF((Z235+AK236)&lt;N$10,Z235+AK236,N$10),0)</f>
        <v> -  </v>
      </c>
      <c t="str" s="89" r="AX236">
        <f>SUM(AN236:AW236)</f>
        <v>#NAME?</v>
      </c>
      <c s="89" r="AY236"/>
      <c t="str" s="91" r="AZ236">
        <f>IF(NOT(snowball),0,IF(Q235&lt;=0,0,IF(AN236+$C236&gt;Q235+AB236,Q235+AB236-AN236,$C236)))</f>
        <v>#NAME?</v>
      </c>
      <c t="str" s="89" r="BA236">
        <f>IF(NOT(snowball),0,IF(R235&lt;=0,0,IF($C236&lt;=SUM($AZ236:AZ236),0,IF(AO236+$C236-SUM($AZ236:AZ236)&gt;R235+AC236,R235+AC236-AO236,$C236-SUM($AZ236:AZ236)))))</f>
        <v>#NAME?</v>
      </c>
      <c t="str" s="89" r="BB236">
        <f>IF(NOT(snowball),0,IF(S235&lt;=0,0,IF($C236&lt;=SUM($AZ236:BA236),0,IF(AP236+$C236-SUM($AZ236:BA236)&gt;S235+AD236,S235+AD236-AP236,$C236-SUM($AZ236:BA236)))))</f>
        <v>#NAME?</v>
      </c>
      <c t="str" s="89" r="BC236">
        <f>IF(NOT(snowball),0,IF(T235&lt;=0,0,IF($C236&lt;=SUM($AZ236:BB236),0,IF(AQ236+$C236-SUM($AZ236:BB236)&gt;T235+AE236,T235+AE236-AQ236,$C236-SUM($AZ236:BB236)))))</f>
        <v>#NAME?</v>
      </c>
      <c t="str" s="89" r="BD236">
        <f>IF(NOT(snowball),0,IF(U235&lt;=0,0,IF($C236&lt;=SUM($AZ236:BC236),0,IF(AR236+$C236-SUM($AZ236:BC236)&gt;U235+AF236,U235+AF236-AR236,$C236-SUM($AZ236:BC236)))))</f>
        <v>#NAME?</v>
      </c>
      <c t="str" s="89" r="BE236">
        <f>IF(NOT(snowball),0,IF(V235&lt;=0,0,IF($C236&lt;=SUM($AZ236:BD236),0,IF(AS236+$C236-SUM($AZ236:BD236)&gt;V235+AG236,V235+AG236-AS236,$C236-SUM($AZ236:BD236)))))</f>
        <v>#NAME?</v>
      </c>
      <c t="str" s="89" r="BF236">
        <f>IF(NOT(snowball),0,IF(W235&lt;=0,0,IF($C236&lt;=SUM($AZ236:BE236),0,IF(AT236+$C236-SUM($AZ236:BE236)&gt;W235+AH236,W235+AH236-AT236,$C236-SUM($AZ236:BE236)))))</f>
        <v>#NAME?</v>
      </c>
      <c t="str" s="89" r="BG236">
        <f>IF(NOT(snowball),0,IF(X235&lt;=0,0,IF($C236&lt;=SUM($AZ236:BF236),0,IF(AU236+$C236-SUM($AZ236:BF236)&gt;X235+AI236,X235+AI236-AU236,$C236-SUM($AZ236:BF236)))))</f>
        <v>#NAME?</v>
      </c>
      <c t="str" s="89" r="BH236">
        <f>IF(NOT(snowball),0,IF(Y235&lt;=0,0,IF($C236&lt;=SUM($AZ236:BG236),0,IF(AV236+$C236-SUM($AZ236:BG236)&gt;Y235+AJ236,Y235+AJ236-AV236,$C236-SUM($AZ236:BG236)))))</f>
        <v>#NAME?</v>
      </c>
      <c t="str" s="89" r="BI236">
        <f>IF(NOT(snowball),0,IF(Z235&lt;=0,0,IF($C236&lt;=SUM($AZ236:BH236),0,IF(AW236+$C236-SUM($AZ236:BH236)&gt;Z235+AK236,Z235+AK236-AW236,$C236-SUM($AZ236:BH236)))))</f>
        <v>#NAME?</v>
      </c>
    </row>
    <row customHeight="1" r="237" ht="10.5">
      <c t="str" s="85" r="A237">
        <f>IF(SUM(Q236:Z236)&lt;=0,"",A236+1)</f>
        <v>#NAME?</v>
      </c>
      <c t="str" s="86" r="B237">
        <f>IF(A237="",NA(),DATE(YEAR(B236),MONTH(B236)+1,1))</f>
        <v>#NAME?</v>
      </c>
      <c t="str" s="87" r="C237">
        <f>IF(A237="","",IF(snowball,IF(($E$5-AX237)&lt;0,0,$E$5-AX237),"n/a")+D237)</f>
        <v>#NAME?</v>
      </c>
      <c s="88" r="D237"/>
      <c t="str" s="89" r="E237">
        <f>AN237+AZ237</f>
        <v>#NAME?</v>
      </c>
      <c t="str" s="89" r="F237">
        <f>AO237+BA237</f>
        <v>#NAME?</v>
      </c>
      <c t="str" s="89" r="G237">
        <f>AP237+BB237</f>
        <v>#NAME?</v>
      </c>
      <c t="str" s="89" r="H237">
        <f>AQ237+BC237</f>
        <v>#NAME?</v>
      </c>
      <c t="str" s="89" r="I237">
        <f>AR237+BD237</f>
        <v>#NAME?</v>
      </c>
      <c t="str" s="89" r="J237">
        <f>AS237+BE237</f>
        <v>#NAME?</v>
      </c>
      <c t="str" s="89" r="K237">
        <f>AT237+BF237</f>
        <v>#NAME?</v>
      </c>
      <c t="str" s="89" r="L237">
        <f>AU237+BG237</f>
        <v>#NAME?</v>
      </c>
      <c t="str" s="89" r="M237">
        <f>AV237+BH237</f>
        <v>#NAME?</v>
      </c>
      <c t="str" s="89" r="N237">
        <f>AW237+BI237</f>
        <v>#NAME?</v>
      </c>
      <c s="90" r="O237"/>
      <c t="str" s="89" r="P237">
        <f>SUM(Q237:Z237)</f>
        <v>#NAME?</v>
      </c>
      <c t="str" s="89" r="Q237">
        <f>IF(E$8=0,0,ROUND(Q236-(E237-AB237),2))</f>
        <v>#NAME?</v>
      </c>
      <c t="str" s="89" r="R237">
        <f>IF(F$8=0,0,ROUND(R236-(F237-AC237),2))</f>
        <v>#NAME?</v>
      </c>
      <c t="str" s="89" r="S237">
        <f>IF(G$8=0,0,ROUND(S236-(G237-AD237),2))</f>
        <v>#NAME?</v>
      </c>
      <c t="str" s="89" r="T237">
        <f>IF(H$8=0,0,ROUND(T236-(H237-AE237),2))</f>
        <v>#NAME?</v>
      </c>
      <c t="str" s="89" r="U237">
        <f>IF(I$8=0,0,ROUND(U236-(I237-AF237),2))</f>
        <v>#NAME?</v>
      </c>
      <c t="str" s="89" r="V237">
        <f>IF(J$8=0,0,ROUND(V236-(J237-AG237),2))</f>
        <v> -  </v>
      </c>
      <c t="str" s="89" r="W237">
        <f>IF(K$8=0,0,ROUND(W236-(K237-AH237),2))</f>
        <v> -  </v>
      </c>
      <c t="str" s="89" r="X237">
        <f>IF(L$8=0,0,ROUND(X236-(L237-AI237),2))</f>
        <v> -  </v>
      </c>
      <c t="str" s="89" r="Y237">
        <f>IF(M$8=0,0,ROUND(Y236-(M237-AJ237),2))</f>
        <v> -  </v>
      </c>
      <c t="str" s="89" r="Z237">
        <f>IF(N$8=0,0,ROUND(Z236-(N237-AK237),2))</f>
        <v> -  </v>
      </c>
      <c s="92" r="AA237"/>
      <c t="str" s="89" r="AB237">
        <f>ROUND(Q236*E$9/12,2)</f>
        <v>#NAME?</v>
      </c>
      <c t="str" s="89" r="AC237">
        <f>ROUND(R236*F$9/12,2)</f>
        <v>#NAME?</v>
      </c>
      <c t="str" s="89" r="AD237">
        <f>ROUND(S236*G$9/12,2)</f>
        <v>#NAME?</v>
      </c>
      <c t="str" s="89" r="AE237">
        <f>ROUND(T236*H$9/12,2)</f>
        <v>#NAME?</v>
      </c>
      <c t="str" s="89" r="AF237">
        <f>ROUND(U236*I$9/12,2)</f>
        <v>#NAME?</v>
      </c>
      <c t="str" s="89" r="AG237">
        <f>ROUND(V236*J$9/12,2)</f>
        <v> -  </v>
      </c>
      <c t="str" s="89" r="AH237">
        <f>ROUND(W236*K$9/12,2)</f>
        <v> -  </v>
      </c>
      <c t="str" s="89" r="AI237">
        <f>ROUND(X236*L$9/12,2)</f>
        <v> -  </v>
      </c>
      <c t="str" s="89" r="AJ237">
        <f>ROUND(Y236*M$9/12,2)</f>
        <v> -  </v>
      </c>
      <c t="str" s="89" r="AK237">
        <f>ROUND(Z236*N$9/12,2)</f>
        <v> -  </v>
      </c>
      <c t="str" s="89" r="AL237">
        <f>SUM(AB237:AK237)</f>
        <v>#NAME?</v>
      </c>
      <c s="93" r="AM237"/>
      <c t="str" s="89" r="AN237">
        <f>IF(Q236&gt;0,IF((Q236+AB237)&lt;E$10,Q236+AB237,E$10),0)</f>
        <v>#NAME?</v>
      </c>
      <c t="str" s="89" r="AO237">
        <f>IF(R236&gt;0,IF((R236+AC237)&lt;F$10,R236+AC237,F$10),0)</f>
        <v>#NAME?</v>
      </c>
      <c t="str" s="89" r="AP237">
        <f>IF(S236&gt;0,IF((S236+AD237)&lt;G$10,S236+AD237,G$10),0)</f>
        <v>#NAME?</v>
      </c>
      <c t="str" s="89" r="AQ237">
        <f>IF(T236&gt;0,IF((T236+AE237)&lt;H$10,T236+AE237,H$10),0)</f>
        <v>#NAME?</v>
      </c>
      <c t="str" s="89" r="AR237">
        <f>IF(U236&gt;0,IF((U236+AF237)&lt;I$10,U236+AF237,I$10),0)</f>
        <v>#NAME?</v>
      </c>
      <c t="str" s="89" r="AS237">
        <f>IF(V236&gt;0,IF((V236+AG237)&lt;J$10,V236+AG237,J$10),0)</f>
        <v> -  </v>
      </c>
      <c t="str" s="89" r="AT237">
        <f>IF(W236&gt;0,IF((W236+AH237)&lt;K$10,W236+AH237,K$10),0)</f>
        <v> -  </v>
      </c>
      <c t="str" s="89" r="AU237">
        <f>IF(X236&gt;0,IF((X236+AI237)&lt;L$10,X236+AI237,L$10),0)</f>
        <v> -  </v>
      </c>
      <c t="str" s="89" r="AV237">
        <f>IF(Y236&gt;0,IF((Y236+AJ237)&lt;M$10,Y236+AJ237,M$10),0)</f>
        <v> -  </v>
      </c>
      <c t="str" s="89" r="AW237">
        <f>IF(Z236&gt;0,IF((Z236+AK237)&lt;N$10,Z236+AK237,N$10),0)</f>
        <v> -  </v>
      </c>
      <c t="str" s="89" r="AX237">
        <f>SUM(AN237:AW237)</f>
        <v>#NAME?</v>
      </c>
      <c s="89" r="AY237"/>
      <c t="str" s="91" r="AZ237">
        <f>IF(NOT(snowball),0,IF(Q236&lt;=0,0,IF(AN237+$C237&gt;Q236+AB237,Q236+AB237-AN237,$C237)))</f>
        <v>#NAME?</v>
      </c>
      <c t="str" s="89" r="BA237">
        <f>IF(NOT(snowball),0,IF(R236&lt;=0,0,IF($C237&lt;=SUM($AZ237:AZ237),0,IF(AO237+$C237-SUM($AZ237:AZ237)&gt;R236+AC237,R236+AC237-AO237,$C237-SUM($AZ237:AZ237)))))</f>
        <v>#NAME?</v>
      </c>
      <c t="str" s="89" r="BB237">
        <f>IF(NOT(snowball),0,IF(S236&lt;=0,0,IF($C237&lt;=SUM($AZ237:BA237),0,IF(AP237+$C237-SUM($AZ237:BA237)&gt;S236+AD237,S236+AD237-AP237,$C237-SUM($AZ237:BA237)))))</f>
        <v>#NAME?</v>
      </c>
      <c t="str" s="89" r="BC237">
        <f>IF(NOT(snowball),0,IF(T236&lt;=0,0,IF($C237&lt;=SUM($AZ237:BB237),0,IF(AQ237+$C237-SUM($AZ237:BB237)&gt;T236+AE237,T236+AE237-AQ237,$C237-SUM($AZ237:BB237)))))</f>
        <v>#NAME?</v>
      </c>
      <c t="str" s="89" r="BD237">
        <f>IF(NOT(snowball),0,IF(U236&lt;=0,0,IF($C237&lt;=SUM($AZ237:BC237),0,IF(AR237+$C237-SUM($AZ237:BC237)&gt;U236+AF237,U236+AF237-AR237,$C237-SUM($AZ237:BC237)))))</f>
        <v>#NAME?</v>
      </c>
      <c t="str" s="89" r="BE237">
        <f>IF(NOT(snowball),0,IF(V236&lt;=0,0,IF($C237&lt;=SUM($AZ237:BD237),0,IF(AS237+$C237-SUM($AZ237:BD237)&gt;V236+AG237,V236+AG237-AS237,$C237-SUM($AZ237:BD237)))))</f>
        <v>#NAME?</v>
      </c>
      <c t="str" s="89" r="BF237">
        <f>IF(NOT(snowball),0,IF(W236&lt;=0,0,IF($C237&lt;=SUM($AZ237:BE237),0,IF(AT237+$C237-SUM($AZ237:BE237)&gt;W236+AH237,W236+AH237-AT237,$C237-SUM($AZ237:BE237)))))</f>
        <v>#NAME?</v>
      </c>
      <c t="str" s="89" r="BG237">
        <f>IF(NOT(snowball),0,IF(X236&lt;=0,0,IF($C237&lt;=SUM($AZ237:BF237),0,IF(AU237+$C237-SUM($AZ237:BF237)&gt;X236+AI237,X236+AI237-AU237,$C237-SUM($AZ237:BF237)))))</f>
        <v>#NAME?</v>
      </c>
      <c t="str" s="89" r="BH237">
        <f>IF(NOT(snowball),0,IF(Y236&lt;=0,0,IF($C237&lt;=SUM($AZ237:BG237),0,IF(AV237+$C237-SUM($AZ237:BG237)&gt;Y236+AJ237,Y236+AJ237-AV237,$C237-SUM($AZ237:BG237)))))</f>
        <v>#NAME?</v>
      </c>
      <c t="str" s="89" r="BI237">
        <f>IF(NOT(snowball),0,IF(Z236&lt;=0,0,IF($C237&lt;=SUM($AZ237:BH237),0,IF(AW237+$C237-SUM($AZ237:BH237)&gt;Z236+AK237,Z236+AK237-AW237,$C237-SUM($AZ237:BH237)))))</f>
        <v>#NAME?</v>
      </c>
    </row>
    <row customHeight="1" r="238" ht="10.5">
      <c t="str" s="85" r="A238">
        <f>IF(SUM(Q237:Z237)&lt;=0,"",A237+1)</f>
        <v>#NAME?</v>
      </c>
      <c t="str" s="86" r="B238">
        <f>IF(A238="",NA(),DATE(YEAR(B237),MONTH(B237)+1,1))</f>
        <v>#NAME?</v>
      </c>
      <c t="str" s="87" r="C238">
        <f>IF(A238="","",IF(snowball,IF(($E$5-AX238)&lt;0,0,$E$5-AX238),"n/a")+D238)</f>
        <v>#NAME?</v>
      </c>
      <c s="88" r="D238"/>
      <c t="str" s="89" r="E238">
        <f>AN238+AZ238</f>
        <v>#NAME?</v>
      </c>
      <c t="str" s="89" r="F238">
        <f>AO238+BA238</f>
        <v>#NAME?</v>
      </c>
      <c t="str" s="89" r="G238">
        <f>AP238+BB238</f>
        <v>#NAME?</v>
      </c>
      <c t="str" s="89" r="H238">
        <f>AQ238+BC238</f>
        <v>#NAME?</v>
      </c>
      <c t="str" s="89" r="I238">
        <f>AR238+BD238</f>
        <v>#NAME?</v>
      </c>
      <c t="str" s="89" r="J238">
        <f>AS238+BE238</f>
        <v>#NAME?</v>
      </c>
      <c t="str" s="89" r="K238">
        <f>AT238+BF238</f>
        <v>#NAME?</v>
      </c>
      <c t="str" s="89" r="L238">
        <f>AU238+BG238</f>
        <v>#NAME?</v>
      </c>
      <c t="str" s="89" r="M238">
        <f>AV238+BH238</f>
        <v>#NAME?</v>
      </c>
      <c t="str" s="89" r="N238">
        <f>AW238+BI238</f>
        <v>#NAME?</v>
      </c>
      <c s="90" r="O238"/>
      <c t="str" s="89" r="P238">
        <f>SUM(Q238:Z238)</f>
        <v>#NAME?</v>
      </c>
      <c t="str" s="89" r="Q238">
        <f>IF(E$8=0,0,ROUND(Q237-(E238-AB238),2))</f>
        <v>#NAME?</v>
      </c>
      <c t="str" s="89" r="R238">
        <f>IF(F$8=0,0,ROUND(R237-(F238-AC238),2))</f>
        <v>#NAME?</v>
      </c>
      <c t="str" s="89" r="S238">
        <f>IF(G$8=0,0,ROUND(S237-(G238-AD238),2))</f>
        <v>#NAME?</v>
      </c>
      <c t="str" s="89" r="T238">
        <f>IF(H$8=0,0,ROUND(T237-(H238-AE238),2))</f>
        <v>#NAME?</v>
      </c>
      <c t="str" s="89" r="U238">
        <f>IF(I$8=0,0,ROUND(U237-(I238-AF238),2))</f>
        <v>#NAME?</v>
      </c>
      <c t="str" s="89" r="V238">
        <f>IF(J$8=0,0,ROUND(V237-(J238-AG238),2))</f>
        <v> -  </v>
      </c>
      <c t="str" s="89" r="W238">
        <f>IF(K$8=0,0,ROUND(W237-(K238-AH238),2))</f>
        <v> -  </v>
      </c>
      <c t="str" s="89" r="X238">
        <f>IF(L$8=0,0,ROUND(X237-(L238-AI238),2))</f>
        <v> -  </v>
      </c>
      <c t="str" s="89" r="Y238">
        <f>IF(M$8=0,0,ROUND(Y237-(M238-AJ238),2))</f>
        <v> -  </v>
      </c>
      <c t="str" s="89" r="Z238">
        <f>IF(N$8=0,0,ROUND(Z237-(N238-AK238),2))</f>
        <v> -  </v>
      </c>
      <c s="92" r="AA238"/>
      <c t="str" s="89" r="AB238">
        <f>ROUND(Q237*E$9/12,2)</f>
        <v>#NAME?</v>
      </c>
      <c t="str" s="89" r="AC238">
        <f>ROUND(R237*F$9/12,2)</f>
        <v>#NAME?</v>
      </c>
      <c t="str" s="89" r="AD238">
        <f>ROUND(S237*G$9/12,2)</f>
        <v>#NAME?</v>
      </c>
      <c t="str" s="89" r="AE238">
        <f>ROUND(T237*H$9/12,2)</f>
        <v>#NAME?</v>
      </c>
      <c t="str" s="89" r="AF238">
        <f>ROUND(U237*I$9/12,2)</f>
        <v>#NAME?</v>
      </c>
      <c t="str" s="89" r="AG238">
        <f>ROUND(V237*J$9/12,2)</f>
        <v> -  </v>
      </c>
      <c t="str" s="89" r="AH238">
        <f>ROUND(W237*K$9/12,2)</f>
        <v> -  </v>
      </c>
      <c t="str" s="89" r="AI238">
        <f>ROUND(X237*L$9/12,2)</f>
        <v> -  </v>
      </c>
      <c t="str" s="89" r="AJ238">
        <f>ROUND(Y237*M$9/12,2)</f>
        <v> -  </v>
      </c>
      <c t="str" s="89" r="AK238">
        <f>ROUND(Z237*N$9/12,2)</f>
        <v> -  </v>
      </c>
      <c t="str" s="89" r="AL238">
        <f>SUM(AB238:AK238)</f>
        <v>#NAME?</v>
      </c>
      <c s="93" r="AM238"/>
      <c t="str" s="89" r="AN238">
        <f>IF(Q237&gt;0,IF((Q237+AB238)&lt;E$10,Q237+AB238,E$10),0)</f>
        <v>#NAME?</v>
      </c>
      <c t="str" s="89" r="AO238">
        <f>IF(R237&gt;0,IF((R237+AC238)&lt;F$10,R237+AC238,F$10),0)</f>
        <v>#NAME?</v>
      </c>
      <c t="str" s="89" r="AP238">
        <f>IF(S237&gt;0,IF((S237+AD238)&lt;G$10,S237+AD238,G$10),0)</f>
        <v>#NAME?</v>
      </c>
      <c t="str" s="89" r="AQ238">
        <f>IF(T237&gt;0,IF((T237+AE238)&lt;H$10,T237+AE238,H$10),0)</f>
        <v>#NAME?</v>
      </c>
      <c t="str" s="89" r="AR238">
        <f>IF(U237&gt;0,IF((U237+AF238)&lt;I$10,U237+AF238,I$10),0)</f>
        <v>#NAME?</v>
      </c>
      <c t="str" s="89" r="AS238">
        <f>IF(V237&gt;0,IF((V237+AG238)&lt;J$10,V237+AG238,J$10),0)</f>
        <v> -  </v>
      </c>
      <c t="str" s="89" r="AT238">
        <f>IF(W237&gt;0,IF((W237+AH238)&lt;K$10,W237+AH238,K$10),0)</f>
        <v> -  </v>
      </c>
      <c t="str" s="89" r="AU238">
        <f>IF(X237&gt;0,IF((X237+AI238)&lt;L$10,X237+AI238,L$10),0)</f>
        <v> -  </v>
      </c>
      <c t="str" s="89" r="AV238">
        <f>IF(Y237&gt;0,IF((Y237+AJ238)&lt;M$10,Y237+AJ238,M$10),0)</f>
        <v> -  </v>
      </c>
      <c t="str" s="89" r="AW238">
        <f>IF(Z237&gt;0,IF((Z237+AK238)&lt;N$10,Z237+AK238,N$10),0)</f>
        <v> -  </v>
      </c>
      <c t="str" s="89" r="AX238">
        <f>SUM(AN238:AW238)</f>
        <v>#NAME?</v>
      </c>
      <c s="89" r="AY238"/>
      <c t="str" s="91" r="AZ238">
        <f>IF(NOT(snowball),0,IF(Q237&lt;=0,0,IF(AN238+$C238&gt;Q237+AB238,Q237+AB238-AN238,$C238)))</f>
        <v>#NAME?</v>
      </c>
      <c t="str" s="89" r="BA238">
        <f>IF(NOT(snowball),0,IF(R237&lt;=0,0,IF($C238&lt;=SUM($AZ238:AZ238),0,IF(AO238+$C238-SUM($AZ238:AZ238)&gt;R237+AC238,R237+AC238-AO238,$C238-SUM($AZ238:AZ238)))))</f>
        <v>#NAME?</v>
      </c>
      <c t="str" s="89" r="BB238">
        <f>IF(NOT(snowball),0,IF(S237&lt;=0,0,IF($C238&lt;=SUM($AZ238:BA238),0,IF(AP238+$C238-SUM($AZ238:BA238)&gt;S237+AD238,S237+AD238-AP238,$C238-SUM($AZ238:BA238)))))</f>
        <v>#NAME?</v>
      </c>
      <c t="str" s="89" r="BC238">
        <f>IF(NOT(snowball),0,IF(T237&lt;=0,0,IF($C238&lt;=SUM($AZ238:BB238),0,IF(AQ238+$C238-SUM($AZ238:BB238)&gt;T237+AE238,T237+AE238-AQ238,$C238-SUM($AZ238:BB238)))))</f>
        <v>#NAME?</v>
      </c>
      <c t="str" s="89" r="BD238">
        <f>IF(NOT(snowball),0,IF(U237&lt;=0,0,IF($C238&lt;=SUM($AZ238:BC238),0,IF(AR238+$C238-SUM($AZ238:BC238)&gt;U237+AF238,U237+AF238-AR238,$C238-SUM($AZ238:BC238)))))</f>
        <v>#NAME?</v>
      </c>
      <c t="str" s="89" r="BE238">
        <f>IF(NOT(snowball),0,IF(V237&lt;=0,0,IF($C238&lt;=SUM($AZ238:BD238),0,IF(AS238+$C238-SUM($AZ238:BD238)&gt;V237+AG238,V237+AG238-AS238,$C238-SUM($AZ238:BD238)))))</f>
        <v>#NAME?</v>
      </c>
      <c t="str" s="89" r="BF238">
        <f>IF(NOT(snowball),0,IF(W237&lt;=0,0,IF($C238&lt;=SUM($AZ238:BE238),0,IF(AT238+$C238-SUM($AZ238:BE238)&gt;W237+AH238,W237+AH238-AT238,$C238-SUM($AZ238:BE238)))))</f>
        <v>#NAME?</v>
      </c>
      <c t="str" s="89" r="BG238">
        <f>IF(NOT(snowball),0,IF(X237&lt;=0,0,IF($C238&lt;=SUM($AZ238:BF238),0,IF(AU238+$C238-SUM($AZ238:BF238)&gt;X237+AI238,X237+AI238-AU238,$C238-SUM($AZ238:BF238)))))</f>
        <v>#NAME?</v>
      </c>
      <c t="str" s="89" r="BH238">
        <f>IF(NOT(snowball),0,IF(Y237&lt;=0,0,IF($C238&lt;=SUM($AZ238:BG238),0,IF(AV238+$C238-SUM($AZ238:BG238)&gt;Y237+AJ238,Y237+AJ238-AV238,$C238-SUM($AZ238:BG238)))))</f>
        <v>#NAME?</v>
      </c>
      <c t="str" s="89" r="BI238">
        <f>IF(NOT(snowball),0,IF(Z237&lt;=0,0,IF($C238&lt;=SUM($AZ238:BH238),0,IF(AW238+$C238-SUM($AZ238:BH238)&gt;Z237+AK238,Z237+AK238-AW238,$C238-SUM($AZ238:BH238)))))</f>
        <v>#NAME?</v>
      </c>
    </row>
    <row customHeight="1" r="239" ht="10.5">
      <c t="str" s="85" r="A239">
        <f>IF(SUM(Q238:Z238)&lt;=0,"",A238+1)</f>
        <v>#NAME?</v>
      </c>
      <c t="str" s="86" r="B239">
        <f>IF(A239="",NA(),DATE(YEAR(B238),MONTH(B238)+1,1))</f>
        <v>#NAME?</v>
      </c>
      <c t="str" s="87" r="C239">
        <f>IF(A239="","",IF(snowball,IF(($E$5-AX239)&lt;0,0,$E$5-AX239),"n/a")+D239)</f>
        <v>#NAME?</v>
      </c>
      <c s="88" r="D239"/>
      <c t="str" s="89" r="E239">
        <f>AN239+AZ239</f>
        <v>#NAME?</v>
      </c>
      <c t="str" s="89" r="F239">
        <f>AO239+BA239</f>
        <v>#NAME?</v>
      </c>
      <c t="str" s="89" r="G239">
        <f>AP239+BB239</f>
        <v>#NAME?</v>
      </c>
      <c t="str" s="89" r="H239">
        <f>AQ239+BC239</f>
        <v>#NAME?</v>
      </c>
      <c t="str" s="89" r="I239">
        <f>AR239+BD239</f>
        <v>#NAME?</v>
      </c>
      <c t="str" s="89" r="J239">
        <f>AS239+BE239</f>
        <v>#NAME?</v>
      </c>
      <c t="str" s="89" r="K239">
        <f>AT239+BF239</f>
        <v>#NAME?</v>
      </c>
      <c t="str" s="89" r="L239">
        <f>AU239+BG239</f>
        <v>#NAME?</v>
      </c>
      <c t="str" s="89" r="M239">
        <f>AV239+BH239</f>
        <v>#NAME?</v>
      </c>
      <c t="str" s="89" r="N239">
        <f>AW239+BI239</f>
        <v>#NAME?</v>
      </c>
      <c s="90" r="O239"/>
      <c t="str" s="89" r="P239">
        <f>SUM(Q239:Z239)</f>
        <v>#NAME?</v>
      </c>
      <c t="str" s="89" r="Q239">
        <f>IF(E$8=0,0,ROUND(Q238-(E239-AB239),2))</f>
        <v>#NAME?</v>
      </c>
      <c t="str" s="89" r="R239">
        <f>IF(F$8=0,0,ROUND(R238-(F239-AC239),2))</f>
        <v>#NAME?</v>
      </c>
      <c t="str" s="89" r="S239">
        <f>IF(G$8=0,0,ROUND(S238-(G239-AD239),2))</f>
        <v>#NAME?</v>
      </c>
      <c t="str" s="89" r="T239">
        <f>IF(H$8=0,0,ROUND(T238-(H239-AE239),2))</f>
        <v>#NAME?</v>
      </c>
      <c t="str" s="89" r="U239">
        <f>IF(I$8=0,0,ROUND(U238-(I239-AF239),2))</f>
        <v>#NAME?</v>
      </c>
      <c t="str" s="89" r="V239">
        <f>IF(J$8=0,0,ROUND(V238-(J239-AG239),2))</f>
        <v> -  </v>
      </c>
      <c t="str" s="89" r="W239">
        <f>IF(K$8=0,0,ROUND(W238-(K239-AH239),2))</f>
        <v> -  </v>
      </c>
      <c t="str" s="89" r="X239">
        <f>IF(L$8=0,0,ROUND(X238-(L239-AI239),2))</f>
        <v> -  </v>
      </c>
      <c t="str" s="89" r="Y239">
        <f>IF(M$8=0,0,ROUND(Y238-(M239-AJ239),2))</f>
        <v> -  </v>
      </c>
      <c t="str" s="89" r="Z239">
        <f>IF(N$8=0,0,ROUND(Z238-(N239-AK239),2))</f>
        <v> -  </v>
      </c>
      <c s="92" r="AA239"/>
      <c t="str" s="89" r="AB239">
        <f>ROUND(Q238*E$9/12,2)</f>
        <v>#NAME?</v>
      </c>
      <c t="str" s="89" r="AC239">
        <f>ROUND(R238*F$9/12,2)</f>
        <v>#NAME?</v>
      </c>
      <c t="str" s="89" r="AD239">
        <f>ROUND(S238*G$9/12,2)</f>
        <v>#NAME?</v>
      </c>
      <c t="str" s="89" r="AE239">
        <f>ROUND(T238*H$9/12,2)</f>
        <v>#NAME?</v>
      </c>
      <c t="str" s="89" r="AF239">
        <f>ROUND(U238*I$9/12,2)</f>
        <v>#NAME?</v>
      </c>
      <c t="str" s="89" r="AG239">
        <f>ROUND(V238*J$9/12,2)</f>
        <v> -  </v>
      </c>
      <c t="str" s="89" r="AH239">
        <f>ROUND(W238*K$9/12,2)</f>
        <v> -  </v>
      </c>
      <c t="str" s="89" r="AI239">
        <f>ROUND(X238*L$9/12,2)</f>
        <v> -  </v>
      </c>
      <c t="str" s="89" r="AJ239">
        <f>ROUND(Y238*M$9/12,2)</f>
        <v> -  </v>
      </c>
      <c t="str" s="89" r="AK239">
        <f>ROUND(Z238*N$9/12,2)</f>
        <v> -  </v>
      </c>
      <c t="str" s="89" r="AL239">
        <f>SUM(AB239:AK239)</f>
        <v>#NAME?</v>
      </c>
      <c s="93" r="AM239"/>
      <c t="str" s="89" r="AN239">
        <f>IF(Q238&gt;0,IF((Q238+AB239)&lt;E$10,Q238+AB239,E$10),0)</f>
        <v>#NAME?</v>
      </c>
      <c t="str" s="89" r="AO239">
        <f>IF(R238&gt;0,IF((R238+AC239)&lt;F$10,R238+AC239,F$10),0)</f>
        <v>#NAME?</v>
      </c>
      <c t="str" s="89" r="AP239">
        <f>IF(S238&gt;0,IF((S238+AD239)&lt;G$10,S238+AD239,G$10),0)</f>
        <v>#NAME?</v>
      </c>
      <c t="str" s="89" r="AQ239">
        <f>IF(T238&gt;0,IF((T238+AE239)&lt;H$10,T238+AE239,H$10),0)</f>
        <v>#NAME?</v>
      </c>
      <c t="str" s="89" r="AR239">
        <f>IF(U238&gt;0,IF((U238+AF239)&lt;I$10,U238+AF239,I$10),0)</f>
        <v>#NAME?</v>
      </c>
      <c t="str" s="89" r="AS239">
        <f>IF(V238&gt;0,IF((V238+AG239)&lt;J$10,V238+AG239,J$10),0)</f>
        <v> -  </v>
      </c>
      <c t="str" s="89" r="AT239">
        <f>IF(W238&gt;0,IF((W238+AH239)&lt;K$10,W238+AH239,K$10),0)</f>
        <v> -  </v>
      </c>
      <c t="str" s="89" r="AU239">
        <f>IF(X238&gt;0,IF((X238+AI239)&lt;L$10,X238+AI239,L$10),0)</f>
        <v> -  </v>
      </c>
      <c t="str" s="89" r="AV239">
        <f>IF(Y238&gt;0,IF((Y238+AJ239)&lt;M$10,Y238+AJ239,M$10),0)</f>
        <v> -  </v>
      </c>
      <c t="str" s="89" r="AW239">
        <f>IF(Z238&gt;0,IF((Z238+AK239)&lt;N$10,Z238+AK239,N$10),0)</f>
        <v> -  </v>
      </c>
      <c t="str" s="89" r="AX239">
        <f>SUM(AN239:AW239)</f>
        <v>#NAME?</v>
      </c>
      <c s="89" r="AY239"/>
      <c t="str" s="91" r="AZ239">
        <f>IF(NOT(snowball),0,IF(Q238&lt;=0,0,IF(AN239+$C239&gt;Q238+AB239,Q238+AB239-AN239,$C239)))</f>
        <v>#NAME?</v>
      </c>
      <c t="str" s="89" r="BA239">
        <f>IF(NOT(snowball),0,IF(R238&lt;=0,0,IF($C239&lt;=SUM($AZ239:AZ239),0,IF(AO239+$C239-SUM($AZ239:AZ239)&gt;R238+AC239,R238+AC239-AO239,$C239-SUM($AZ239:AZ239)))))</f>
        <v>#NAME?</v>
      </c>
      <c t="str" s="89" r="BB239">
        <f>IF(NOT(snowball),0,IF(S238&lt;=0,0,IF($C239&lt;=SUM($AZ239:BA239),0,IF(AP239+$C239-SUM($AZ239:BA239)&gt;S238+AD239,S238+AD239-AP239,$C239-SUM($AZ239:BA239)))))</f>
        <v>#NAME?</v>
      </c>
      <c t="str" s="89" r="BC239">
        <f>IF(NOT(snowball),0,IF(T238&lt;=0,0,IF($C239&lt;=SUM($AZ239:BB239),0,IF(AQ239+$C239-SUM($AZ239:BB239)&gt;T238+AE239,T238+AE239-AQ239,$C239-SUM($AZ239:BB239)))))</f>
        <v>#NAME?</v>
      </c>
      <c t="str" s="89" r="BD239">
        <f>IF(NOT(snowball),0,IF(U238&lt;=0,0,IF($C239&lt;=SUM($AZ239:BC239),0,IF(AR239+$C239-SUM($AZ239:BC239)&gt;U238+AF239,U238+AF239-AR239,$C239-SUM($AZ239:BC239)))))</f>
        <v>#NAME?</v>
      </c>
      <c t="str" s="89" r="BE239">
        <f>IF(NOT(snowball),0,IF(V238&lt;=0,0,IF($C239&lt;=SUM($AZ239:BD239),0,IF(AS239+$C239-SUM($AZ239:BD239)&gt;V238+AG239,V238+AG239-AS239,$C239-SUM($AZ239:BD239)))))</f>
        <v>#NAME?</v>
      </c>
      <c t="str" s="89" r="BF239">
        <f>IF(NOT(snowball),0,IF(W238&lt;=0,0,IF($C239&lt;=SUM($AZ239:BE239),0,IF(AT239+$C239-SUM($AZ239:BE239)&gt;W238+AH239,W238+AH239-AT239,$C239-SUM($AZ239:BE239)))))</f>
        <v>#NAME?</v>
      </c>
      <c t="str" s="89" r="BG239">
        <f>IF(NOT(snowball),0,IF(X238&lt;=0,0,IF($C239&lt;=SUM($AZ239:BF239),0,IF(AU239+$C239-SUM($AZ239:BF239)&gt;X238+AI239,X238+AI239-AU239,$C239-SUM($AZ239:BF239)))))</f>
        <v>#NAME?</v>
      </c>
      <c t="str" s="89" r="BH239">
        <f>IF(NOT(snowball),0,IF(Y238&lt;=0,0,IF($C239&lt;=SUM($AZ239:BG239),0,IF(AV239+$C239-SUM($AZ239:BG239)&gt;Y238+AJ239,Y238+AJ239-AV239,$C239-SUM($AZ239:BG239)))))</f>
        <v>#NAME?</v>
      </c>
      <c t="str" s="89" r="BI239">
        <f>IF(NOT(snowball),0,IF(Z238&lt;=0,0,IF($C239&lt;=SUM($AZ239:BH239),0,IF(AW239+$C239-SUM($AZ239:BH239)&gt;Z238+AK239,Z238+AK239-AW239,$C239-SUM($AZ239:BH239)))))</f>
        <v>#NAME?</v>
      </c>
    </row>
    <row customHeight="1" r="240" ht="10.5">
      <c t="str" s="85" r="A240">
        <f>IF(SUM(Q239:Z239)&lt;=0,"",A239+1)</f>
        <v>#NAME?</v>
      </c>
      <c t="str" s="86" r="B240">
        <f>IF(A240="",NA(),DATE(YEAR(B239),MONTH(B239)+1,1))</f>
        <v>#NAME?</v>
      </c>
      <c t="str" s="87" r="C240">
        <f>IF(A240="","",IF(snowball,IF(($E$5-AX240)&lt;0,0,$E$5-AX240),"n/a")+D240)</f>
        <v>#NAME?</v>
      </c>
      <c s="88" r="D240"/>
      <c t="str" s="89" r="E240">
        <f>AN240+AZ240</f>
        <v>#NAME?</v>
      </c>
      <c t="str" s="89" r="F240">
        <f>AO240+BA240</f>
        <v>#NAME?</v>
      </c>
      <c t="str" s="89" r="G240">
        <f>AP240+BB240</f>
        <v>#NAME?</v>
      </c>
      <c t="str" s="89" r="H240">
        <f>AQ240+BC240</f>
        <v>#NAME?</v>
      </c>
      <c t="str" s="89" r="I240">
        <f>AR240+BD240</f>
        <v>#NAME?</v>
      </c>
      <c t="str" s="89" r="J240">
        <f>AS240+BE240</f>
        <v>#NAME?</v>
      </c>
      <c t="str" s="89" r="K240">
        <f>AT240+BF240</f>
        <v>#NAME?</v>
      </c>
      <c t="str" s="89" r="L240">
        <f>AU240+BG240</f>
        <v>#NAME?</v>
      </c>
      <c t="str" s="89" r="M240">
        <f>AV240+BH240</f>
        <v>#NAME?</v>
      </c>
      <c t="str" s="89" r="N240">
        <f>AW240+BI240</f>
        <v>#NAME?</v>
      </c>
      <c s="90" r="O240"/>
      <c t="str" s="89" r="P240">
        <f>SUM(Q240:Z240)</f>
        <v>#NAME?</v>
      </c>
      <c t="str" s="89" r="Q240">
        <f>IF(E$8=0,0,ROUND(Q239-(E240-AB240),2))</f>
        <v>#NAME?</v>
      </c>
      <c t="str" s="89" r="R240">
        <f>IF(F$8=0,0,ROUND(R239-(F240-AC240),2))</f>
        <v>#NAME?</v>
      </c>
      <c t="str" s="89" r="S240">
        <f>IF(G$8=0,0,ROUND(S239-(G240-AD240),2))</f>
        <v>#NAME?</v>
      </c>
      <c t="str" s="89" r="T240">
        <f>IF(H$8=0,0,ROUND(T239-(H240-AE240),2))</f>
        <v>#NAME?</v>
      </c>
      <c t="str" s="89" r="U240">
        <f>IF(I$8=0,0,ROUND(U239-(I240-AF240),2))</f>
        <v>#NAME?</v>
      </c>
      <c t="str" s="89" r="V240">
        <f>IF(J$8=0,0,ROUND(V239-(J240-AG240),2))</f>
        <v> -  </v>
      </c>
      <c t="str" s="89" r="W240">
        <f>IF(K$8=0,0,ROUND(W239-(K240-AH240),2))</f>
        <v> -  </v>
      </c>
      <c t="str" s="89" r="X240">
        <f>IF(L$8=0,0,ROUND(X239-(L240-AI240),2))</f>
        <v> -  </v>
      </c>
      <c t="str" s="89" r="Y240">
        <f>IF(M$8=0,0,ROUND(Y239-(M240-AJ240),2))</f>
        <v> -  </v>
      </c>
      <c t="str" s="89" r="Z240">
        <f>IF(N$8=0,0,ROUND(Z239-(N240-AK240),2))</f>
        <v> -  </v>
      </c>
      <c s="92" r="AA240"/>
      <c t="str" s="89" r="AB240">
        <f>ROUND(Q239*E$9/12,2)</f>
        <v>#NAME?</v>
      </c>
      <c t="str" s="89" r="AC240">
        <f>ROUND(R239*F$9/12,2)</f>
        <v>#NAME?</v>
      </c>
      <c t="str" s="89" r="AD240">
        <f>ROUND(S239*G$9/12,2)</f>
        <v>#NAME?</v>
      </c>
      <c t="str" s="89" r="AE240">
        <f>ROUND(T239*H$9/12,2)</f>
        <v>#NAME?</v>
      </c>
      <c t="str" s="89" r="AF240">
        <f>ROUND(U239*I$9/12,2)</f>
        <v>#NAME?</v>
      </c>
      <c t="str" s="89" r="AG240">
        <f>ROUND(V239*J$9/12,2)</f>
        <v> -  </v>
      </c>
      <c t="str" s="89" r="AH240">
        <f>ROUND(W239*K$9/12,2)</f>
        <v> -  </v>
      </c>
      <c t="str" s="89" r="AI240">
        <f>ROUND(X239*L$9/12,2)</f>
        <v> -  </v>
      </c>
      <c t="str" s="89" r="AJ240">
        <f>ROUND(Y239*M$9/12,2)</f>
        <v> -  </v>
      </c>
      <c t="str" s="89" r="AK240">
        <f>ROUND(Z239*N$9/12,2)</f>
        <v> -  </v>
      </c>
      <c t="str" s="89" r="AL240">
        <f>SUM(AB240:AK240)</f>
        <v>#NAME?</v>
      </c>
      <c s="93" r="AM240"/>
      <c t="str" s="89" r="AN240">
        <f>IF(Q239&gt;0,IF((Q239+AB240)&lt;E$10,Q239+AB240,E$10),0)</f>
        <v>#NAME?</v>
      </c>
      <c t="str" s="89" r="AO240">
        <f>IF(R239&gt;0,IF((R239+AC240)&lt;F$10,R239+AC240,F$10),0)</f>
        <v>#NAME?</v>
      </c>
      <c t="str" s="89" r="AP240">
        <f>IF(S239&gt;0,IF((S239+AD240)&lt;G$10,S239+AD240,G$10),0)</f>
        <v>#NAME?</v>
      </c>
      <c t="str" s="89" r="AQ240">
        <f>IF(T239&gt;0,IF((T239+AE240)&lt;H$10,T239+AE240,H$10),0)</f>
        <v>#NAME?</v>
      </c>
      <c t="str" s="89" r="AR240">
        <f>IF(U239&gt;0,IF((U239+AF240)&lt;I$10,U239+AF240,I$10),0)</f>
        <v>#NAME?</v>
      </c>
      <c t="str" s="89" r="AS240">
        <f>IF(V239&gt;0,IF((V239+AG240)&lt;J$10,V239+AG240,J$10),0)</f>
        <v> -  </v>
      </c>
      <c t="str" s="89" r="AT240">
        <f>IF(W239&gt;0,IF((W239+AH240)&lt;K$10,W239+AH240,K$10),0)</f>
        <v> -  </v>
      </c>
      <c t="str" s="89" r="AU240">
        <f>IF(X239&gt;0,IF((X239+AI240)&lt;L$10,X239+AI240,L$10),0)</f>
        <v> -  </v>
      </c>
      <c t="str" s="89" r="AV240">
        <f>IF(Y239&gt;0,IF((Y239+AJ240)&lt;M$10,Y239+AJ240,M$10),0)</f>
        <v> -  </v>
      </c>
      <c t="str" s="89" r="AW240">
        <f>IF(Z239&gt;0,IF((Z239+AK240)&lt;N$10,Z239+AK240,N$10),0)</f>
        <v> -  </v>
      </c>
      <c t="str" s="89" r="AX240">
        <f>SUM(AN240:AW240)</f>
        <v>#NAME?</v>
      </c>
      <c s="89" r="AY240"/>
      <c t="str" s="91" r="AZ240">
        <f>IF(NOT(snowball),0,IF(Q239&lt;=0,0,IF(AN240+$C240&gt;Q239+AB240,Q239+AB240-AN240,$C240)))</f>
        <v>#NAME?</v>
      </c>
      <c t="str" s="89" r="BA240">
        <f>IF(NOT(snowball),0,IF(R239&lt;=0,0,IF($C240&lt;=SUM($AZ240:AZ240),0,IF(AO240+$C240-SUM($AZ240:AZ240)&gt;R239+AC240,R239+AC240-AO240,$C240-SUM($AZ240:AZ240)))))</f>
        <v>#NAME?</v>
      </c>
      <c t="str" s="89" r="BB240">
        <f>IF(NOT(snowball),0,IF(S239&lt;=0,0,IF($C240&lt;=SUM($AZ240:BA240),0,IF(AP240+$C240-SUM($AZ240:BA240)&gt;S239+AD240,S239+AD240-AP240,$C240-SUM($AZ240:BA240)))))</f>
        <v>#NAME?</v>
      </c>
      <c t="str" s="89" r="BC240">
        <f>IF(NOT(snowball),0,IF(T239&lt;=0,0,IF($C240&lt;=SUM($AZ240:BB240),0,IF(AQ240+$C240-SUM($AZ240:BB240)&gt;T239+AE240,T239+AE240-AQ240,$C240-SUM($AZ240:BB240)))))</f>
        <v>#NAME?</v>
      </c>
      <c t="str" s="89" r="BD240">
        <f>IF(NOT(snowball),0,IF(U239&lt;=0,0,IF($C240&lt;=SUM($AZ240:BC240),0,IF(AR240+$C240-SUM($AZ240:BC240)&gt;U239+AF240,U239+AF240-AR240,$C240-SUM($AZ240:BC240)))))</f>
        <v>#NAME?</v>
      </c>
      <c t="str" s="89" r="BE240">
        <f>IF(NOT(snowball),0,IF(V239&lt;=0,0,IF($C240&lt;=SUM($AZ240:BD240),0,IF(AS240+$C240-SUM($AZ240:BD240)&gt;V239+AG240,V239+AG240-AS240,$C240-SUM($AZ240:BD240)))))</f>
        <v>#NAME?</v>
      </c>
      <c t="str" s="89" r="BF240">
        <f>IF(NOT(snowball),0,IF(W239&lt;=0,0,IF($C240&lt;=SUM($AZ240:BE240),0,IF(AT240+$C240-SUM($AZ240:BE240)&gt;W239+AH240,W239+AH240-AT240,$C240-SUM($AZ240:BE240)))))</f>
        <v>#NAME?</v>
      </c>
      <c t="str" s="89" r="BG240">
        <f>IF(NOT(snowball),0,IF(X239&lt;=0,0,IF($C240&lt;=SUM($AZ240:BF240),0,IF(AU240+$C240-SUM($AZ240:BF240)&gt;X239+AI240,X239+AI240-AU240,$C240-SUM($AZ240:BF240)))))</f>
        <v>#NAME?</v>
      </c>
      <c t="str" s="89" r="BH240">
        <f>IF(NOT(snowball),0,IF(Y239&lt;=0,0,IF($C240&lt;=SUM($AZ240:BG240),0,IF(AV240+$C240-SUM($AZ240:BG240)&gt;Y239+AJ240,Y239+AJ240-AV240,$C240-SUM($AZ240:BG240)))))</f>
        <v>#NAME?</v>
      </c>
      <c t="str" s="89" r="BI240">
        <f>IF(NOT(snowball),0,IF(Z239&lt;=0,0,IF($C240&lt;=SUM($AZ240:BH240),0,IF(AW240+$C240-SUM($AZ240:BH240)&gt;Z239+AK240,Z239+AK240-AW240,$C240-SUM($AZ240:BH240)))))</f>
        <v>#NAME?</v>
      </c>
    </row>
    <row customHeight="1" r="241" ht="10.5">
      <c t="str" s="85" r="A241">
        <f>IF(SUM(Q240:Z240)&lt;=0,"",A240+1)</f>
        <v>#NAME?</v>
      </c>
      <c t="str" s="86" r="B241">
        <f>IF(A241="",NA(),DATE(YEAR(B240),MONTH(B240)+1,1))</f>
        <v>#NAME?</v>
      </c>
      <c t="str" s="87" r="C241">
        <f>IF(A241="","",IF(snowball,IF(($E$5-AX241)&lt;0,0,$E$5-AX241),"n/a")+D241)</f>
        <v>#NAME?</v>
      </c>
      <c s="88" r="D241"/>
      <c t="str" s="89" r="E241">
        <f>AN241+AZ241</f>
        <v>#NAME?</v>
      </c>
      <c t="str" s="89" r="F241">
        <f>AO241+BA241</f>
        <v>#NAME?</v>
      </c>
      <c t="str" s="89" r="G241">
        <f>AP241+BB241</f>
        <v>#NAME?</v>
      </c>
      <c t="str" s="89" r="H241">
        <f>AQ241+BC241</f>
        <v>#NAME?</v>
      </c>
      <c t="str" s="89" r="I241">
        <f>AR241+BD241</f>
        <v>#NAME?</v>
      </c>
      <c t="str" s="89" r="J241">
        <f>AS241+BE241</f>
        <v>#NAME?</v>
      </c>
      <c t="str" s="89" r="K241">
        <f>AT241+BF241</f>
        <v>#NAME?</v>
      </c>
      <c t="str" s="89" r="L241">
        <f>AU241+BG241</f>
        <v>#NAME?</v>
      </c>
      <c t="str" s="89" r="M241">
        <f>AV241+BH241</f>
        <v>#NAME?</v>
      </c>
      <c t="str" s="89" r="N241">
        <f>AW241+BI241</f>
        <v>#NAME?</v>
      </c>
      <c s="90" r="O241"/>
      <c t="str" s="89" r="P241">
        <f>SUM(Q241:Z241)</f>
        <v>#NAME?</v>
      </c>
      <c t="str" s="89" r="Q241">
        <f>IF(E$8=0,0,ROUND(Q240-(E241-AB241),2))</f>
        <v>#NAME?</v>
      </c>
      <c t="str" s="89" r="R241">
        <f>IF(F$8=0,0,ROUND(R240-(F241-AC241),2))</f>
        <v>#NAME?</v>
      </c>
      <c t="str" s="89" r="S241">
        <f>IF(G$8=0,0,ROUND(S240-(G241-AD241),2))</f>
        <v>#NAME?</v>
      </c>
      <c t="str" s="89" r="T241">
        <f>IF(H$8=0,0,ROUND(T240-(H241-AE241),2))</f>
        <v>#NAME?</v>
      </c>
      <c t="str" s="89" r="U241">
        <f>IF(I$8=0,0,ROUND(U240-(I241-AF241),2))</f>
        <v>#NAME?</v>
      </c>
      <c t="str" s="89" r="V241">
        <f>IF(J$8=0,0,ROUND(V240-(J241-AG241),2))</f>
        <v> -  </v>
      </c>
      <c t="str" s="89" r="W241">
        <f>IF(K$8=0,0,ROUND(W240-(K241-AH241),2))</f>
        <v> -  </v>
      </c>
      <c t="str" s="89" r="X241">
        <f>IF(L$8=0,0,ROUND(X240-(L241-AI241),2))</f>
        <v> -  </v>
      </c>
      <c t="str" s="89" r="Y241">
        <f>IF(M$8=0,0,ROUND(Y240-(M241-AJ241),2))</f>
        <v> -  </v>
      </c>
      <c t="str" s="89" r="Z241">
        <f>IF(N$8=0,0,ROUND(Z240-(N241-AK241),2))</f>
        <v> -  </v>
      </c>
      <c s="92" r="AA241"/>
      <c t="str" s="89" r="AB241">
        <f>ROUND(Q240*E$9/12,2)</f>
        <v>#NAME?</v>
      </c>
      <c t="str" s="89" r="AC241">
        <f>ROUND(R240*F$9/12,2)</f>
        <v>#NAME?</v>
      </c>
      <c t="str" s="89" r="AD241">
        <f>ROUND(S240*G$9/12,2)</f>
        <v>#NAME?</v>
      </c>
      <c t="str" s="89" r="AE241">
        <f>ROUND(T240*H$9/12,2)</f>
        <v>#NAME?</v>
      </c>
      <c t="str" s="89" r="AF241">
        <f>ROUND(U240*I$9/12,2)</f>
        <v>#NAME?</v>
      </c>
      <c t="str" s="89" r="AG241">
        <f>ROUND(V240*J$9/12,2)</f>
        <v> -  </v>
      </c>
      <c t="str" s="89" r="AH241">
        <f>ROUND(W240*K$9/12,2)</f>
        <v> -  </v>
      </c>
      <c t="str" s="89" r="AI241">
        <f>ROUND(X240*L$9/12,2)</f>
        <v> -  </v>
      </c>
      <c t="str" s="89" r="AJ241">
        <f>ROUND(Y240*M$9/12,2)</f>
        <v> -  </v>
      </c>
      <c t="str" s="89" r="AK241">
        <f>ROUND(Z240*N$9/12,2)</f>
        <v> -  </v>
      </c>
      <c t="str" s="89" r="AL241">
        <f>SUM(AB241:AK241)</f>
        <v>#NAME?</v>
      </c>
      <c s="93" r="AM241"/>
      <c t="str" s="89" r="AN241">
        <f>IF(Q240&gt;0,IF((Q240+AB241)&lt;E$10,Q240+AB241,E$10),0)</f>
        <v>#NAME?</v>
      </c>
      <c t="str" s="89" r="AO241">
        <f>IF(R240&gt;0,IF((R240+AC241)&lt;F$10,R240+AC241,F$10),0)</f>
        <v>#NAME?</v>
      </c>
      <c t="str" s="89" r="AP241">
        <f>IF(S240&gt;0,IF((S240+AD241)&lt;G$10,S240+AD241,G$10),0)</f>
        <v>#NAME?</v>
      </c>
      <c t="str" s="89" r="AQ241">
        <f>IF(T240&gt;0,IF((T240+AE241)&lt;H$10,T240+AE241,H$10),0)</f>
        <v>#NAME?</v>
      </c>
      <c t="str" s="89" r="AR241">
        <f>IF(U240&gt;0,IF((U240+AF241)&lt;I$10,U240+AF241,I$10),0)</f>
        <v>#NAME?</v>
      </c>
      <c t="str" s="89" r="AS241">
        <f>IF(V240&gt;0,IF((V240+AG241)&lt;J$10,V240+AG241,J$10),0)</f>
        <v> -  </v>
      </c>
      <c t="str" s="89" r="AT241">
        <f>IF(W240&gt;0,IF((W240+AH241)&lt;K$10,W240+AH241,K$10),0)</f>
        <v> -  </v>
      </c>
      <c t="str" s="89" r="AU241">
        <f>IF(X240&gt;0,IF((X240+AI241)&lt;L$10,X240+AI241,L$10),0)</f>
        <v> -  </v>
      </c>
      <c t="str" s="89" r="AV241">
        <f>IF(Y240&gt;0,IF((Y240+AJ241)&lt;M$10,Y240+AJ241,M$10),0)</f>
        <v> -  </v>
      </c>
      <c t="str" s="89" r="AW241">
        <f>IF(Z240&gt;0,IF((Z240+AK241)&lt;N$10,Z240+AK241,N$10),0)</f>
        <v> -  </v>
      </c>
      <c t="str" s="89" r="AX241">
        <f>SUM(AN241:AW241)</f>
        <v>#NAME?</v>
      </c>
      <c s="89" r="AY241"/>
      <c t="str" s="91" r="AZ241">
        <f>IF(NOT(snowball),0,IF(Q240&lt;=0,0,IF(AN241+$C241&gt;Q240+AB241,Q240+AB241-AN241,$C241)))</f>
        <v>#NAME?</v>
      </c>
      <c t="str" s="89" r="BA241">
        <f>IF(NOT(snowball),0,IF(R240&lt;=0,0,IF($C241&lt;=SUM($AZ241:AZ241),0,IF(AO241+$C241-SUM($AZ241:AZ241)&gt;R240+AC241,R240+AC241-AO241,$C241-SUM($AZ241:AZ241)))))</f>
        <v>#NAME?</v>
      </c>
      <c t="str" s="89" r="BB241">
        <f>IF(NOT(snowball),0,IF(S240&lt;=0,0,IF($C241&lt;=SUM($AZ241:BA241),0,IF(AP241+$C241-SUM($AZ241:BA241)&gt;S240+AD241,S240+AD241-AP241,$C241-SUM($AZ241:BA241)))))</f>
        <v>#NAME?</v>
      </c>
      <c t="str" s="89" r="BC241">
        <f>IF(NOT(snowball),0,IF(T240&lt;=0,0,IF($C241&lt;=SUM($AZ241:BB241),0,IF(AQ241+$C241-SUM($AZ241:BB241)&gt;T240+AE241,T240+AE241-AQ241,$C241-SUM($AZ241:BB241)))))</f>
        <v>#NAME?</v>
      </c>
      <c t="str" s="89" r="BD241">
        <f>IF(NOT(snowball),0,IF(U240&lt;=0,0,IF($C241&lt;=SUM($AZ241:BC241),0,IF(AR241+$C241-SUM($AZ241:BC241)&gt;U240+AF241,U240+AF241-AR241,$C241-SUM($AZ241:BC241)))))</f>
        <v>#NAME?</v>
      </c>
      <c t="str" s="89" r="BE241">
        <f>IF(NOT(snowball),0,IF(V240&lt;=0,0,IF($C241&lt;=SUM($AZ241:BD241),0,IF(AS241+$C241-SUM($AZ241:BD241)&gt;V240+AG241,V240+AG241-AS241,$C241-SUM($AZ241:BD241)))))</f>
        <v>#NAME?</v>
      </c>
      <c t="str" s="89" r="BF241">
        <f>IF(NOT(snowball),0,IF(W240&lt;=0,0,IF($C241&lt;=SUM($AZ241:BE241),0,IF(AT241+$C241-SUM($AZ241:BE241)&gt;W240+AH241,W240+AH241-AT241,$C241-SUM($AZ241:BE241)))))</f>
        <v>#NAME?</v>
      </c>
      <c t="str" s="89" r="BG241">
        <f>IF(NOT(snowball),0,IF(X240&lt;=0,0,IF($C241&lt;=SUM($AZ241:BF241),0,IF(AU241+$C241-SUM($AZ241:BF241)&gt;X240+AI241,X240+AI241-AU241,$C241-SUM($AZ241:BF241)))))</f>
        <v>#NAME?</v>
      </c>
      <c t="str" s="89" r="BH241">
        <f>IF(NOT(snowball),0,IF(Y240&lt;=0,0,IF($C241&lt;=SUM($AZ241:BG241),0,IF(AV241+$C241-SUM($AZ241:BG241)&gt;Y240+AJ241,Y240+AJ241-AV241,$C241-SUM($AZ241:BG241)))))</f>
        <v>#NAME?</v>
      </c>
      <c t="str" s="89" r="BI241">
        <f>IF(NOT(snowball),0,IF(Z240&lt;=0,0,IF($C241&lt;=SUM($AZ241:BH241),0,IF(AW241+$C241-SUM($AZ241:BH241)&gt;Z240+AK241,Z240+AK241-AW241,$C241-SUM($AZ241:BH241)))))</f>
        <v>#NAME?</v>
      </c>
    </row>
    <row customHeight="1" r="242" ht="10.5">
      <c t="str" s="85" r="A242">
        <f>IF(SUM(Q241:Z241)&lt;=0,"",A241+1)</f>
        <v>#NAME?</v>
      </c>
      <c t="str" s="86" r="B242">
        <f>IF(A242="",NA(),DATE(YEAR(B241),MONTH(B241)+1,1))</f>
        <v>#NAME?</v>
      </c>
      <c t="str" s="87" r="C242">
        <f>IF(A242="","",IF(snowball,IF(($E$5-AX242)&lt;0,0,$E$5-AX242),"n/a")+D242)</f>
        <v>#NAME?</v>
      </c>
      <c s="88" r="D242"/>
      <c t="str" s="89" r="E242">
        <f>AN242+AZ242</f>
        <v>#NAME?</v>
      </c>
      <c t="str" s="89" r="F242">
        <f>AO242+BA242</f>
        <v>#NAME?</v>
      </c>
      <c t="str" s="89" r="G242">
        <f>AP242+BB242</f>
        <v>#NAME?</v>
      </c>
      <c t="str" s="89" r="H242">
        <f>AQ242+BC242</f>
        <v>#NAME?</v>
      </c>
      <c t="str" s="89" r="I242">
        <f>AR242+BD242</f>
        <v>#NAME?</v>
      </c>
      <c t="str" s="89" r="J242">
        <f>AS242+BE242</f>
        <v>#NAME?</v>
      </c>
      <c t="str" s="89" r="K242">
        <f>AT242+BF242</f>
        <v>#NAME?</v>
      </c>
      <c t="str" s="89" r="L242">
        <f>AU242+BG242</f>
        <v>#NAME?</v>
      </c>
      <c t="str" s="89" r="M242">
        <f>AV242+BH242</f>
        <v>#NAME?</v>
      </c>
      <c t="str" s="89" r="N242">
        <f>AW242+BI242</f>
        <v>#NAME?</v>
      </c>
      <c s="90" r="O242"/>
      <c t="str" s="89" r="P242">
        <f>SUM(Q242:Z242)</f>
        <v>#NAME?</v>
      </c>
      <c t="str" s="89" r="Q242">
        <f>IF(E$8=0,0,ROUND(Q241-(E242-AB242),2))</f>
        <v>#NAME?</v>
      </c>
      <c t="str" s="89" r="R242">
        <f>IF(F$8=0,0,ROUND(R241-(F242-AC242),2))</f>
        <v>#NAME?</v>
      </c>
      <c t="str" s="89" r="S242">
        <f>IF(G$8=0,0,ROUND(S241-(G242-AD242),2))</f>
        <v>#NAME?</v>
      </c>
      <c t="str" s="89" r="T242">
        <f>IF(H$8=0,0,ROUND(T241-(H242-AE242),2))</f>
        <v>#NAME?</v>
      </c>
      <c t="str" s="89" r="U242">
        <f>IF(I$8=0,0,ROUND(U241-(I242-AF242),2))</f>
        <v>#NAME?</v>
      </c>
      <c t="str" s="89" r="V242">
        <f>IF(J$8=0,0,ROUND(V241-(J242-AG242),2))</f>
        <v> -  </v>
      </c>
      <c t="str" s="89" r="W242">
        <f>IF(K$8=0,0,ROUND(W241-(K242-AH242),2))</f>
        <v> -  </v>
      </c>
      <c t="str" s="89" r="X242">
        <f>IF(L$8=0,0,ROUND(X241-(L242-AI242),2))</f>
        <v> -  </v>
      </c>
      <c t="str" s="89" r="Y242">
        <f>IF(M$8=0,0,ROUND(Y241-(M242-AJ242),2))</f>
        <v> -  </v>
      </c>
      <c t="str" s="89" r="Z242">
        <f>IF(N$8=0,0,ROUND(Z241-(N242-AK242),2))</f>
        <v> -  </v>
      </c>
      <c s="92" r="AA242"/>
      <c t="str" s="89" r="AB242">
        <f>ROUND(Q241*E$9/12,2)</f>
        <v>#NAME?</v>
      </c>
      <c t="str" s="89" r="AC242">
        <f>ROUND(R241*F$9/12,2)</f>
        <v>#NAME?</v>
      </c>
      <c t="str" s="89" r="AD242">
        <f>ROUND(S241*G$9/12,2)</f>
        <v>#NAME?</v>
      </c>
      <c t="str" s="89" r="AE242">
        <f>ROUND(T241*H$9/12,2)</f>
        <v>#NAME?</v>
      </c>
      <c t="str" s="89" r="AF242">
        <f>ROUND(U241*I$9/12,2)</f>
        <v>#NAME?</v>
      </c>
      <c t="str" s="89" r="AG242">
        <f>ROUND(V241*J$9/12,2)</f>
        <v> -  </v>
      </c>
      <c t="str" s="89" r="AH242">
        <f>ROUND(W241*K$9/12,2)</f>
        <v> -  </v>
      </c>
      <c t="str" s="89" r="AI242">
        <f>ROUND(X241*L$9/12,2)</f>
        <v> -  </v>
      </c>
      <c t="str" s="89" r="AJ242">
        <f>ROUND(Y241*M$9/12,2)</f>
        <v> -  </v>
      </c>
      <c t="str" s="89" r="AK242">
        <f>ROUND(Z241*N$9/12,2)</f>
        <v> -  </v>
      </c>
      <c t="str" s="89" r="AL242">
        <f>SUM(AB242:AK242)</f>
        <v>#NAME?</v>
      </c>
      <c s="93" r="AM242"/>
      <c t="str" s="89" r="AN242">
        <f>IF(Q241&gt;0,IF((Q241+AB242)&lt;E$10,Q241+AB242,E$10),0)</f>
        <v>#NAME?</v>
      </c>
      <c t="str" s="89" r="AO242">
        <f>IF(R241&gt;0,IF((R241+AC242)&lt;F$10,R241+AC242,F$10),0)</f>
        <v>#NAME?</v>
      </c>
      <c t="str" s="89" r="AP242">
        <f>IF(S241&gt;0,IF((S241+AD242)&lt;G$10,S241+AD242,G$10),0)</f>
        <v>#NAME?</v>
      </c>
      <c t="str" s="89" r="AQ242">
        <f>IF(T241&gt;0,IF((T241+AE242)&lt;H$10,T241+AE242,H$10),0)</f>
        <v>#NAME?</v>
      </c>
      <c t="str" s="89" r="AR242">
        <f>IF(U241&gt;0,IF((U241+AF242)&lt;I$10,U241+AF242,I$10),0)</f>
        <v>#NAME?</v>
      </c>
      <c t="str" s="89" r="AS242">
        <f>IF(V241&gt;0,IF((V241+AG242)&lt;J$10,V241+AG242,J$10),0)</f>
        <v> -  </v>
      </c>
      <c t="str" s="89" r="AT242">
        <f>IF(W241&gt;0,IF((W241+AH242)&lt;K$10,W241+AH242,K$10),0)</f>
        <v> -  </v>
      </c>
      <c t="str" s="89" r="AU242">
        <f>IF(X241&gt;0,IF((X241+AI242)&lt;L$10,X241+AI242,L$10),0)</f>
        <v> -  </v>
      </c>
      <c t="str" s="89" r="AV242">
        <f>IF(Y241&gt;0,IF((Y241+AJ242)&lt;M$10,Y241+AJ242,M$10),0)</f>
        <v> -  </v>
      </c>
      <c t="str" s="89" r="AW242">
        <f>IF(Z241&gt;0,IF((Z241+AK242)&lt;N$10,Z241+AK242,N$10),0)</f>
        <v> -  </v>
      </c>
      <c t="str" s="89" r="AX242">
        <f>SUM(AN242:AW242)</f>
        <v>#NAME?</v>
      </c>
      <c s="89" r="AY242"/>
      <c t="str" s="91" r="AZ242">
        <f>IF(NOT(snowball),0,IF(Q241&lt;=0,0,IF(AN242+$C242&gt;Q241+AB242,Q241+AB242-AN242,$C242)))</f>
        <v>#NAME?</v>
      </c>
      <c t="str" s="89" r="BA242">
        <f>IF(NOT(snowball),0,IF(R241&lt;=0,0,IF($C242&lt;=SUM($AZ242:AZ242),0,IF(AO242+$C242-SUM($AZ242:AZ242)&gt;R241+AC242,R241+AC242-AO242,$C242-SUM($AZ242:AZ242)))))</f>
        <v>#NAME?</v>
      </c>
      <c t="str" s="89" r="BB242">
        <f>IF(NOT(snowball),0,IF(S241&lt;=0,0,IF($C242&lt;=SUM($AZ242:BA242),0,IF(AP242+$C242-SUM($AZ242:BA242)&gt;S241+AD242,S241+AD242-AP242,$C242-SUM($AZ242:BA242)))))</f>
        <v>#NAME?</v>
      </c>
      <c t="str" s="89" r="BC242">
        <f>IF(NOT(snowball),0,IF(T241&lt;=0,0,IF($C242&lt;=SUM($AZ242:BB242),0,IF(AQ242+$C242-SUM($AZ242:BB242)&gt;T241+AE242,T241+AE242-AQ242,$C242-SUM($AZ242:BB242)))))</f>
        <v>#NAME?</v>
      </c>
      <c t="str" s="89" r="BD242">
        <f>IF(NOT(snowball),0,IF(U241&lt;=0,0,IF($C242&lt;=SUM($AZ242:BC242),0,IF(AR242+$C242-SUM($AZ242:BC242)&gt;U241+AF242,U241+AF242-AR242,$C242-SUM($AZ242:BC242)))))</f>
        <v>#NAME?</v>
      </c>
      <c t="str" s="89" r="BE242">
        <f>IF(NOT(snowball),0,IF(V241&lt;=0,0,IF($C242&lt;=SUM($AZ242:BD242),0,IF(AS242+$C242-SUM($AZ242:BD242)&gt;V241+AG242,V241+AG242-AS242,$C242-SUM($AZ242:BD242)))))</f>
        <v>#NAME?</v>
      </c>
      <c t="str" s="89" r="BF242">
        <f>IF(NOT(snowball),0,IF(W241&lt;=0,0,IF($C242&lt;=SUM($AZ242:BE242),0,IF(AT242+$C242-SUM($AZ242:BE242)&gt;W241+AH242,W241+AH242-AT242,$C242-SUM($AZ242:BE242)))))</f>
        <v>#NAME?</v>
      </c>
      <c t="str" s="89" r="BG242">
        <f>IF(NOT(snowball),0,IF(X241&lt;=0,0,IF($C242&lt;=SUM($AZ242:BF242),0,IF(AU242+$C242-SUM($AZ242:BF242)&gt;X241+AI242,X241+AI242-AU242,$C242-SUM($AZ242:BF242)))))</f>
        <v>#NAME?</v>
      </c>
      <c t="str" s="89" r="BH242">
        <f>IF(NOT(snowball),0,IF(Y241&lt;=0,0,IF($C242&lt;=SUM($AZ242:BG242),0,IF(AV242+$C242-SUM($AZ242:BG242)&gt;Y241+AJ242,Y241+AJ242-AV242,$C242-SUM($AZ242:BG242)))))</f>
        <v>#NAME?</v>
      </c>
      <c t="str" s="89" r="BI242">
        <f>IF(NOT(snowball),0,IF(Z241&lt;=0,0,IF($C242&lt;=SUM($AZ242:BH242),0,IF(AW242+$C242-SUM($AZ242:BH242)&gt;Z241+AK242,Z241+AK242-AW242,$C242-SUM($AZ242:BH242)))))</f>
        <v>#NAME?</v>
      </c>
    </row>
    <row customHeight="1" r="243" ht="10.5">
      <c t="str" s="85" r="A243">
        <f>IF(SUM(Q242:Z242)&lt;=0,"",A242+1)</f>
        <v>#NAME?</v>
      </c>
      <c t="str" s="86" r="B243">
        <f>IF(A243="",NA(),DATE(YEAR(B242),MONTH(B242)+1,1))</f>
        <v>#NAME?</v>
      </c>
      <c t="str" s="87" r="C243">
        <f>IF(A243="","",IF(snowball,IF(($E$5-AX243)&lt;0,0,$E$5-AX243),"n/a")+D243)</f>
        <v>#NAME?</v>
      </c>
      <c s="88" r="D243"/>
      <c t="str" s="89" r="E243">
        <f>AN243+AZ243</f>
        <v>#NAME?</v>
      </c>
      <c t="str" s="89" r="F243">
        <f>AO243+BA243</f>
        <v>#NAME?</v>
      </c>
      <c t="str" s="89" r="G243">
        <f>AP243+BB243</f>
        <v>#NAME?</v>
      </c>
      <c t="str" s="89" r="H243">
        <f>AQ243+BC243</f>
        <v>#NAME?</v>
      </c>
      <c t="str" s="89" r="I243">
        <f>AR243+BD243</f>
        <v>#NAME?</v>
      </c>
      <c t="str" s="89" r="J243">
        <f>AS243+BE243</f>
        <v>#NAME?</v>
      </c>
      <c t="str" s="89" r="K243">
        <f>AT243+BF243</f>
        <v>#NAME?</v>
      </c>
      <c t="str" s="89" r="L243">
        <f>AU243+BG243</f>
        <v>#NAME?</v>
      </c>
      <c t="str" s="89" r="M243">
        <f>AV243+BH243</f>
        <v>#NAME?</v>
      </c>
      <c t="str" s="89" r="N243">
        <f>AW243+BI243</f>
        <v>#NAME?</v>
      </c>
      <c s="90" r="O243"/>
      <c t="str" s="89" r="P243">
        <f>SUM(Q243:Z243)</f>
        <v>#NAME?</v>
      </c>
      <c t="str" s="89" r="Q243">
        <f>IF(E$8=0,0,ROUND(Q242-(E243-AB243),2))</f>
        <v>#NAME?</v>
      </c>
      <c t="str" s="89" r="R243">
        <f>IF(F$8=0,0,ROUND(R242-(F243-AC243),2))</f>
        <v>#NAME?</v>
      </c>
      <c t="str" s="89" r="S243">
        <f>IF(G$8=0,0,ROUND(S242-(G243-AD243),2))</f>
        <v>#NAME?</v>
      </c>
      <c t="str" s="89" r="T243">
        <f>IF(H$8=0,0,ROUND(T242-(H243-AE243),2))</f>
        <v>#NAME?</v>
      </c>
      <c t="str" s="89" r="U243">
        <f>IF(I$8=0,0,ROUND(U242-(I243-AF243),2))</f>
        <v>#NAME?</v>
      </c>
      <c t="str" s="89" r="V243">
        <f>IF(J$8=0,0,ROUND(V242-(J243-AG243),2))</f>
        <v> -  </v>
      </c>
      <c t="str" s="89" r="W243">
        <f>IF(K$8=0,0,ROUND(W242-(K243-AH243),2))</f>
        <v> -  </v>
      </c>
      <c t="str" s="89" r="X243">
        <f>IF(L$8=0,0,ROUND(X242-(L243-AI243),2))</f>
        <v> -  </v>
      </c>
      <c t="str" s="89" r="Y243">
        <f>IF(M$8=0,0,ROUND(Y242-(M243-AJ243),2))</f>
        <v> -  </v>
      </c>
      <c t="str" s="89" r="Z243">
        <f>IF(N$8=0,0,ROUND(Z242-(N243-AK243),2))</f>
        <v> -  </v>
      </c>
      <c s="92" r="AA243"/>
      <c t="str" s="89" r="AB243">
        <f>ROUND(Q242*E$9/12,2)</f>
        <v>#NAME?</v>
      </c>
      <c t="str" s="89" r="AC243">
        <f>ROUND(R242*F$9/12,2)</f>
        <v>#NAME?</v>
      </c>
      <c t="str" s="89" r="AD243">
        <f>ROUND(S242*G$9/12,2)</f>
        <v>#NAME?</v>
      </c>
      <c t="str" s="89" r="AE243">
        <f>ROUND(T242*H$9/12,2)</f>
        <v>#NAME?</v>
      </c>
      <c t="str" s="89" r="AF243">
        <f>ROUND(U242*I$9/12,2)</f>
        <v>#NAME?</v>
      </c>
      <c t="str" s="89" r="AG243">
        <f>ROUND(V242*J$9/12,2)</f>
        <v> -  </v>
      </c>
      <c t="str" s="89" r="AH243">
        <f>ROUND(W242*K$9/12,2)</f>
        <v> -  </v>
      </c>
      <c t="str" s="89" r="AI243">
        <f>ROUND(X242*L$9/12,2)</f>
        <v> -  </v>
      </c>
      <c t="str" s="89" r="AJ243">
        <f>ROUND(Y242*M$9/12,2)</f>
        <v> -  </v>
      </c>
      <c t="str" s="89" r="AK243">
        <f>ROUND(Z242*N$9/12,2)</f>
        <v> -  </v>
      </c>
      <c t="str" s="89" r="AL243">
        <f>SUM(AB243:AK243)</f>
        <v>#NAME?</v>
      </c>
      <c s="93" r="AM243"/>
      <c t="str" s="89" r="AN243">
        <f>IF(Q242&gt;0,IF((Q242+AB243)&lt;E$10,Q242+AB243,E$10),0)</f>
        <v>#NAME?</v>
      </c>
      <c t="str" s="89" r="AO243">
        <f>IF(R242&gt;0,IF((R242+AC243)&lt;F$10,R242+AC243,F$10),0)</f>
        <v>#NAME?</v>
      </c>
      <c t="str" s="89" r="AP243">
        <f>IF(S242&gt;0,IF((S242+AD243)&lt;G$10,S242+AD243,G$10),0)</f>
        <v>#NAME?</v>
      </c>
      <c t="str" s="89" r="AQ243">
        <f>IF(T242&gt;0,IF((T242+AE243)&lt;H$10,T242+AE243,H$10),0)</f>
        <v>#NAME?</v>
      </c>
      <c t="str" s="89" r="AR243">
        <f>IF(U242&gt;0,IF((U242+AF243)&lt;I$10,U242+AF243,I$10),0)</f>
        <v>#NAME?</v>
      </c>
      <c t="str" s="89" r="AS243">
        <f>IF(V242&gt;0,IF((V242+AG243)&lt;J$10,V242+AG243,J$10),0)</f>
        <v> -  </v>
      </c>
      <c t="str" s="89" r="AT243">
        <f>IF(W242&gt;0,IF((W242+AH243)&lt;K$10,W242+AH243,K$10),0)</f>
        <v> -  </v>
      </c>
      <c t="str" s="89" r="AU243">
        <f>IF(X242&gt;0,IF((X242+AI243)&lt;L$10,X242+AI243,L$10),0)</f>
        <v> -  </v>
      </c>
      <c t="str" s="89" r="AV243">
        <f>IF(Y242&gt;0,IF((Y242+AJ243)&lt;M$10,Y242+AJ243,M$10),0)</f>
        <v> -  </v>
      </c>
      <c t="str" s="89" r="AW243">
        <f>IF(Z242&gt;0,IF((Z242+AK243)&lt;N$10,Z242+AK243,N$10),0)</f>
        <v> -  </v>
      </c>
      <c t="str" s="89" r="AX243">
        <f>SUM(AN243:AW243)</f>
        <v>#NAME?</v>
      </c>
      <c s="89" r="AY243"/>
      <c t="str" s="91" r="AZ243">
        <f>IF(NOT(snowball),0,IF(Q242&lt;=0,0,IF(AN243+$C243&gt;Q242+AB243,Q242+AB243-AN243,$C243)))</f>
        <v>#NAME?</v>
      </c>
      <c t="str" s="89" r="BA243">
        <f>IF(NOT(snowball),0,IF(R242&lt;=0,0,IF($C243&lt;=SUM($AZ243:AZ243),0,IF(AO243+$C243-SUM($AZ243:AZ243)&gt;R242+AC243,R242+AC243-AO243,$C243-SUM($AZ243:AZ243)))))</f>
        <v>#NAME?</v>
      </c>
      <c t="str" s="89" r="BB243">
        <f>IF(NOT(snowball),0,IF(S242&lt;=0,0,IF($C243&lt;=SUM($AZ243:BA243),0,IF(AP243+$C243-SUM($AZ243:BA243)&gt;S242+AD243,S242+AD243-AP243,$C243-SUM($AZ243:BA243)))))</f>
        <v>#NAME?</v>
      </c>
      <c t="str" s="89" r="BC243">
        <f>IF(NOT(snowball),0,IF(T242&lt;=0,0,IF($C243&lt;=SUM($AZ243:BB243),0,IF(AQ243+$C243-SUM($AZ243:BB243)&gt;T242+AE243,T242+AE243-AQ243,$C243-SUM($AZ243:BB243)))))</f>
        <v>#NAME?</v>
      </c>
      <c t="str" s="89" r="BD243">
        <f>IF(NOT(snowball),0,IF(U242&lt;=0,0,IF($C243&lt;=SUM($AZ243:BC243),0,IF(AR243+$C243-SUM($AZ243:BC243)&gt;U242+AF243,U242+AF243-AR243,$C243-SUM($AZ243:BC243)))))</f>
        <v>#NAME?</v>
      </c>
      <c t="str" s="89" r="BE243">
        <f>IF(NOT(snowball),0,IF(V242&lt;=0,0,IF($C243&lt;=SUM($AZ243:BD243),0,IF(AS243+$C243-SUM($AZ243:BD243)&gt;V242+AG243,V242+AG243-AS243,$C243-SUM($AZ243:BD243)))))</f>
        <v>#NAME?</v>
      </c>
      <c t="str" s="89" r="BF243">
        <f>IF(NOT(snowball),0,IF(W242&lt;=0,0,IF($C243&lt;=SUM($AZ243:BE243),0,IF(AT243+$C243-SUM($AZ243:BE243)&gt;W242+AH243,W242+AH243-AT243,$C243-SUM($AZ243:BE243)))))</f>
        <v>#NAME?</v>
      </c>
      <c t="str" s="89" r="BG243">
        <f>IF(NOT(snowball),0,IF(X242&lt;=0,0,IF($C243&lt;=SUM($AZ243:BF243),0,IF(AU243+$C243-SUM($AZ243:BF243)&gt;X242+AI243,X242+AI243-AU243,$C243-SUM($AZ243:BF243)))))</f>
        <v>#NAME?</v>
      </c>
      <c t="str" s="89" r="BH243">
        <f>IF(NOT(snowball),0,IF(Y242&lt;=0,0,IF($C243&lt;=SUM($AZ243:BG243),0,IF(AV243+$C243-SUM($AZ243:BG243)&gt;Y242+AJ243,Y242+AJ243-AV243,$C243-SUM($AZ243:BG243)))))</f>
        <v>#NAME?</v>
      </c>
      <c t="str" s="89" r="BI243">
        <f>IF(NOT(snowball),0,IF(Z242&lt;=0,0,IF($C243&lt;=SUM($AZ243:BH243),0,IF(AW243+$C243-SUM($AZ243:BH243)&gt;Z242+AK243,Z242+AK243-AW243,$C243-SUM($AZ243:BH243)))))</f>
        <v>#NAME?</v>
      </c>
    </row>
    <row customHeight="1" r="244" ht="10.5">
      <c t="str" s="85" r="A244">
        <f>IF(SUM(Q243:Z243)&lt;=0,"",A243+1)</f>
        <v>#NAME?</v>
      </c>
      <c t="str" s="86" r="B244">
        <f>IF(A244="",NA(),DATE(YEAR(B243),MONTH(B243)+1,1))</f>
        <v>#NAME?</v>
      </c>
      <c t="str" s="87" r="C244">
        <f>IF(A244="","",IF(snowball,IF(($E$5-AX244)&lt;0,0,$E$5-AX244),"n/a")+D244)</f>
        <v>#NAME?</v>
      </c>
      <c s="88" r="D244"/>
      <c t="str" s="89" r="E244">
        <f>AN244+AZ244</f>
        <v>#NAME?</v>
      </c>
      <c t="str" s="89" r="F244">
        <f>AO244+BA244</f>
        <v>#NAME?</v>
      </c>
      <c t="str" s="89" r="G244">
        <f>AP244+BB244</f>
        <v>#NAME?</v>
      </c>
      <c t="str" s="89" r="H244">
        <f>AQ244+BC244</f>
        <v>#NAME?</v>
      </c>
      <c t="str" s="89" r="I244">
        <f>AR244+BD244</f>
        <v>#NAME?</v>
      </c>
      <c t="str" s="89" r="J244">
        <f>AS244+BE244</f>
        <v>#NAME?</v>
      </c>
      <c t="str" s="89" r="K244">
        <f>AT244+BF244</f>
        <v>#NAME?</v>
      </c>
      <c t="str" s="89" r="L244">
        <f>AU244+BG244</f>
        <v>#NAME?</v>
      </c>
      <c t="str" s="89" r="M244">
        <f>AV244+BH244</f>
        <v>#NAME?</v>
      </c>
      <c t="str" s="89" r="N244">
        <f>AW244+BI244</f>
        <v>#NAME?</v>
      </c>
      <c s="90" r="O244"/>
      <c t="str" s="89" r="P244">
        <f>SUM(Q244:Z244)</f>
        <v>#NAME?</v>
      </c>
      <c t="str" s="89" r="Q244">
        <f>IF(E$8=0,0,ROUND(Q243-(E244-AB244),2))</f>
        <v>#NAME?</v>
      </c>
      <c t="str" s="89" r="R244">
        <f>IF(F$8=0,0,ROUND(R243-(F244-AC244),2))</f>
        <v>#NAME?</v>
      </c>
      <c t="str" s="89" r="S244">
        <f>IF(G$8=0,0,ROUND(S243-(G244-AD244),2))</f>
        <v>#NAME?</v>
      </c>
      <c t="str" s="89" r="T244">
        <f>IF(H$8=0,0,ROUND(T243-(H244-AE244),2))</f>
        <v>#NAME?</v>
      </c>
      <c t="str" s="89" r="U244">
        <f>IF(I$8=0,0,ROUND(U243-(I244-AF244),2))</f>
        <v>#NAME?</v>
      </c>
      <c t="str" s="89" r="V244">
        <f>IF(J$8=0,0,ROUND(V243-(J244-AG244),2))</f>
        <v> -  </v>
      </c>
      <c t="str" s="89" r="W244">
        <f>IF(K$8=0,0,ROUND(W243-(K244-AH244),2))</f>
        <v> -  </v>
      </c>
      <c t="str" s="89" r="X244">
        <f>IF(L$8=0,0,ROUND(X243-(L244-AI244),2))</f>
        <v> -  </v>
      </c>
      <c t="str" s="89" r="Y244">
        <f>IF(M$8=0,0,ROUND(Y243-(M244-AJ244),2))</f>
        <v> -  </v>
      </c>
      <c t="str" s="89" r="Z244">
        <f>IF(N$8=0,0,ROUND(Z243-(N244-AK244),2))</f>
        <v> -  </v>
      </c>
      <c s="92" r="AA244"/>
      <c t="str" s="89" r="AB244">
        <f>ROUND(Q243*E$9/12,2)</f>
        <v>#NAME?</v>
      </c>
      <c t="str" s="89" r="AC244">
        <f>ROUND(R243*F$9/12,2)</f>
        <v>#NAME?</v>
      </c>
      <c t="str" s="89" r="AD244">
        <f>ROUND(S243*G$9/12,2)</f>
        <v>#NAME?</v>
      </c>
      <c t="str" s="89" r="AE244">
        <f>ROUND(T243*H$9/12,2)</f>
        <v>#NAME?</v>
      </c>
      <c t="str" s="89" r="AF244">
        <f>ROUND(U243*I$9/12,2)</f>
        <v>#NAME?</v>
      </c>
      <c t="str" s="89" r="AG244">
        <f>ROUND(V243*J$9/12,2)</f>
        <v> -  </v>
      </c>
      <c t="str" s="89" r="AH244">
        <f>ROUND(W243*K$9/12,2)</f>
        <v> -  </v>
      </c>
      <c t="str" s="89" r="AI244">
        <f>ROUND(X243*L$9/12,2)</f>
        <v> -  </v>
      </c>
      <c t="str" s="89" r="AJ244">
        <f>ROUND(Y243*M$9/12,2)</f>
        <v> -  </v>
      </c>
      <c t="str" s="89" r="AK244">
        <f>ROUND(Z243*N$9/12,2)</f>
        <v> -  </v>
      </c>
      <c t="str" s="89" r="AL244">
        <f>SUM(AB244:AK244)</f>
        <v>#NAME?</v>
      </c>
      <c s="93" r="AM244"/>
      <c t="str" s="89" r="AN244">
        <f>IF(Q243&gt;0,IF((Q243+AB244)&lt;E$10,Q243+AB244,E$10),0)</f>
        <v>#NAME?</v>
      </c>
      <c t="str" s="89" r="AO244">
        <f>IF(R243&gt;0,IF((R243+AC244)&lt;F$10,R243+AC244,F$10),0)</f>
        <v>#NAME?</v>
      </c>
      <c t="str" s="89" r="AP244">
        <f>IF(S243&gt;0,IF((S243+AD244)&lt;G$10,S243+AD244,G$10),0)</f>
        <v>#NAME?</v>
      </c>
      <c t="str" s="89" r="AQ244">
        <f>IF(T243&gt;0,IF((T243+AE244)&lt;H$10,T243+AE244,H$10),0)</f>
        <v>#NAME?</v>
      </c>
      <c t="str" s="89" r="AR244">
        <f>IF(U243&gt;0,IF((U243+AF244)&lt;I$10,U243+AF244,I$10),0)</f>
        <v>#NAME?</v>
      </c>
      <c t="str" s="89" r="AS244">
        <f>IF(V243&gt;0,IF((V243+AG244)&lt;J$10,V243+AG244,J$10),0)</f>
        <v> -  </v>
      </c>
      <c t="str" s="89" r="AT244">
        <f>IF(W243&gt;0,IF((W243+AH244)&lt;K$10,W243+AH244,K$10),0)</f>
        <v> -  </v>
      </c>
      <c t="str" s="89" r="AU244">
        <f>IF(X243&gt;0,IF((X243+AI244)&lt;L$10,X243+AI244,L$10),0)</f>
        <v> -  </v>
      </c>
      <c t="str" s="89" r="AV244">
        <f>IF(Y243&gt;0,IF((Y243+AJ244)&lt;M$10,Y243+AJ244,M$10),0)</f>
        <v> -  </v>
      </c>
      <c t="str" s="89" r="AW244">
        <f>IF(Z243&gt;0,IF((Z243+AK244)&lt;N$10,Z243+AK244,N$10),0)</f>
        <v> -  </v>
      </c>
      <c t="str" s="89" r="AX244">
        <f>SUM(AN244:AW244)</f>
        <v>#NAME?</v>
      </c>
      <c s="89" r="AY244"/>
      <c t="str" s="91" r="AZ244">
        <f>IF(NOT(snowball),0,IF(Q243&lt;=0,0,IF(AN244+$C244&gt;Q243+AB244,Q243+AB244-AN244,$C244)))</f>
        <v>#NAME?</v>
      </c>
      <c t="str" s="89" r="BA244">
        <f>IF(NOT(snowball),0,IF(R243&lt;=0,0,IF($C244&lt;=SUM($AZ244:AZ244),0,IF(AO244+$C244-SUM($AZ244:AZ244)&gt;R243+AC244,R243+AC244-AO244,$C244-SUM($AZ244:AZ244)))))</f>
        <v>#NAME?</v>
      </c>
      <c t="str" s="89" r="BB244">
        <f>IF(NOT(snowball),0,IF(S243&lt;=0,0,IF($C244&lt;=SUM($AZ244:BA244),0,IF(AP244+$C244-SUM($AZ244:BA244)&gt;S243+AD244,S243+AD244-AP244,$C244-SUM($AZ244:BA244)))))</f>
        <v>#NAME?</v>
      </c>
      <c t="str" s="89" r="BC244">
        <f>IF(NOT(snowball),0,IF(T243&lt;=0,0,IF($C244&lt;=SUM($AZ244:BB244),0,IF(AQ244+$C244-SUM($AZ244:BB244)&gt;T243+AE244,T243+AE244-AQ244,$C244-SUM($AZ244:BB244)))))</f>
        <v>#NAME?</v>
      </c>
      <c t="str" s="89" r="BD244">
        <f>IF(NOT(snowball),0,IF(U243&lt;=0,0,IF($C244&lt;=SUM($AZ244:BC244),0,IF(AR244+$C244-SUM($AZ244:BC244)&gt;U243+AF244,U243+AF244-AR244,$C244-SUM($AZ244:BC244)))))</f>
        <v>#NAME?</v>
      </c>
      <c t="str" s="89" r="BE244">
        <f>IF(NOT(snowball),0,IF(V243&lt;=0,0,IF($C244&lt;=SUM($AZ244:BD244),0,IF(AS244+$C244-SUM($AZ244:BD244)&gt;V243+AG244,V243+AG244-AS244,$C244-SUM($AZ244:BD244)))))</f>
        <v>#NAME?</v>
      </c>
      <c t="str" s="89" r="BF244">
        <f>IF(NOT(snowball),0,IF(W243&lt;=0,0,IF($C244&lt;=SUM($AZ244:BE244),0,IF(AT244+$C244-SUM($AZ244:BE244)&gt;W243+AH244,W243+AH244-AT244,$C244-SUM($AZ244:BE244)))))</f>
        <v>#NAME?</v>
      </c>
      <c t="str" s="89" r="BG244">
        <f>IF(NOT(snowball),0,IF(X243&lt;=0,0,IF($C244&lt;=SUM($AZ244:BF244),0,IF(AU244+$C244-SUM($AZ244:BF244)&gt;X243+AI244,X243+AI244-AU244,$C244-SUM($AZ244:BF244)))))</f>
        <v>#NAME?</v>
      </c>
      <c t="str" s="89" r="BH244">
        <f>IF(NOT(snowball),0,IF(Y243&lt;=0,0,IF($C244&lt;=SUM($AZ244:BG244),0,IF(AV244+$C244-SUM($AZ244:BG244)&gt;Y243+AJ244,Y243+AJ244-AV244,$C244-SUM($AZ244:BG244)))))</f>
        <v>#NAME?</v>
      </c>
      <c t="str" s="89" r="BI244">
        <f>IF(NOT(snowball),0,IF(Z243&lt;=0,0,IF($C244&lt;=SUM($AZ244:BH244),0,IF(AW244+$C244-SUM($AZ244:BH244)&gt;Z243+AK244,Z243+AK244-AW244,$C244-SUM($AZ244:BH244)))))</f>
        <v>#NAME?</v>
      </c>
    </row>
    <row customHeight="1" r="245" ht="10.5">
      <c t="str" s="85" r="A245">
        <f>IF(SUM(Q244:Z244)&lt;=0,"",A244+1)</f>
        <v>#NAME?</v>
      </c>
      <c t="str" s="86" r="B245">
        <f>IF(A245="",NA(),DATE(YEAR(B244),MONTH(B244)+1,1))</f>
        <v>#NAME?</v>
      </c>
      <c t="str" s="87" r="C245">
        <f>IF(A245="","",IF(snowball,IF(($E$5-AX245)&lt;0,0,$E$5-AX245),"n/a")+D245)</f>
        <v>#NAME?</v>
      </c>
      <c s="88" r="D245"/>
      <c t="str" s="89" r="E245">
        <f>AN245+AZ245</f>
        <v>#NAME?</v>
      </c>
      <c t="str" s="89" r="F245">
        <f>AO245+BA245</f>
        <v>#NAME?</v>
      </c>
      <c t="str" s="89" r="G245">
        <f>AP245+BB245</f>
        <v>#NAME?</v>
      </c>
      <c t="str" s="89" r="H245">
        <f>AQ245+BC245</f>
        <v>#NAME?</v>
      </c>
      <c t="str" s="89" r="I245">
        <f>AR245+BD245</f>
        <v>#NAME?</v>
      </c>
      <c t="str" s="89" r="J245">
        <f>AS245+BE245</f>
        <v>#NAME?</v>
      </c>
      <c t="str" s="89" r="K245">
        <f>AT245+BF245</f>
        <v>#NAME?</v>
      </c>
      <c t="str" s="89" r="L245">
        <f>AU245+BG245</f>
        <v>#NAME?</v>
      </c>
      <c t="str" s="89" r="M245">
        <f>AV245+BH245</f>
        <v>#NAME?</v>
      </c>
      <c t="str" s="89" r="N245">
        <f>AW245+BI245</f>
        <v>#NAME?</v>
      </c>
      <c s="90" r="O245"/>
      <c t="str" s="89" r="P245">
        <f>SUM(Q245:Z245)</f>
        <v>#NAME?</v>
      </c>
      <c t="str" s="89" r="Q245">
        <f>IF(E$8=0,0,ROUND(Q244-(E245-AB245),2))</f>
        <v>#NAME?</v>
      </c>
      <c t="str" s="89" r="R245">
        <f>IF(F$8=0,0,ROUND(R244-(F245-AC245),2))</f>
        <v>#NAME?</v>
      </c>
      <c t="str" s="89" r="S245">
        <f>IF(G$8=0,0,ROUND(S244-(G245-AD245),2))</f>
        <v>#NAME?</v>
      </c>
      <c t="str" s="89" r="T245">
        <f>IF(H$8=0,0,ROUND(T244-(H245-AE245),2))</f>
        <v>#NAME?</v>
      </c>
      <c t="str" s="89" r="U245">
        <f>IF(I$8=0,0,ROUND(U244-(I245-AF245),2))</f>
        <v>#NAME?</v>
      </c>
      <c t="str" s="89" r="V245">
        <f>IF(J$8=0,0,ROUND(V244-(J245-AG245),2))</f>
        <v> -  </v>
      </c>
      <c t="str" s="89" r="W245">
        <f>IF(K$8=0,0,ROUND(W244-(K245-AH245),2))</f>
        <v> -  </v>
      </c>
      <c t="str" s="89" r="X245">
        <f>IF(L$8=0,0,ROUND(X244-(L245-AI245),2))</f>
        <v> -  </v>
      </c>
      <c t="str" s="89" r="Y245">
        <f>IF(M$8=0,0,ROUND(Y244-(M245-AJ245),2))</f>
        <v> -  </v>
      </c>
      <c t="str" s="89" r="Z245">
        <f>IF(N$8=0,0,ROUND(Z244-(N245-AK245),2))</f>
        <v> -  </v>
      </c>
      <c s="92" r="AA245"/>
      <c t="str" s="89" r="AB245">
        <f>ROUND(Q244*E$9/12,2)</f>
        <v>#NAME?</v>
      </c>
      <c t="str" s="89" r="AC245">
        <f>ROUND(R244*F$9/12,2)</f>
        <v>#NAME?</v>
      </c>
      <c t="str" s="89" r="AD245">
        <f>ROUND(S244*G$9/12,2)</f>
        <v>#NAME?</v>
      </c>
      <c t="str" s="89" r="AE245">
        <f>ROUND(T244*H$9/12,2)</f>
        <v>#NAME?</v>
      </c>
      <c t="str" s="89" r="AF245">
        <f>ROUND(U244*I$9/12,2)</f>
        <v>#NAME?</v>
      </c>
      <c t="str" s="89" r="AG245">
        <f>ROUND(V244*J$9/12,2)</f>
        <v> -  </v>
      </c>
      <c t="str" s="89" r="AH245">
        <f>ROUND(W244*K$9/12,2)</f>
        <v> -  </v>
      </c>
      <c t="str" s="89" r="AI245">
        <f>ROUND(X244*L$9/12,2)</f>
        <v> -  </v>
      </c>
      <c t="str" s="89" r="AJ245">
        <f>ROUND(Y244*M$9/12,2)</f>
        <v> -  </v>
      </c>
      <c t="str" s="89" r="AK245">
        <f>ROUND(Z244*N$9/12,2)</f>
        <v> -  </v>
      </c>
      <c t="str" s="89" r="AL245">
        <f>SUM(AB245:AK245)</f>
        <v>#NAME?</v>
      </c>
      <c s="93" r="AM245"/>
      <c t="str" s="89" r="AN245">
        <f>IF(Q244&gt;0,IF((Q244+AB245)&lt;E$10,Q244+AB245,E$10),0)</f>
        <v>#NAME?</v>
      </c>
      <c t="str" s="89" r="AO245">
        <f>IF(R244&gt;0,IF((R244+AC245)&lt;F$10,R244+AC245,F$10),0)</f>
        <v>#NAME?</v>
      </c>
      <c t="str" s="89" r="AP245">
        <f>IF(S244&gt;0,IF((S244+AD245)&lt;G$10,S244+AD245,G$10),0)</f>
        <v>#NAME?</v>
      </c>
      <c t="str" s="89" r="AQ245">
        <f>IF(T244&gt;0,IF((T244+AE245)&lt;H$10,T244+AE245,H$10),0)</f>
        <v>#NAME?</v>
      </c>
      <c t="str" s="89" r="AR245">
        <f>IF(U244&gt;0,IF((U244+AF245)&lt;I$10,U244+AF245,I$10),0)</f>
        <v>#NAME?</v>
      </c>
      <c t="str" s="89" r="AS245">
        <f>IF(V244&gt;0,IF((V244+AG245)&lt;J$10,V244+AG245,J$10),0)</f>
        <v> -  </v>
      </c>
      <c t="str" s="89" r="AT245">
        <f>IF(W244&gt;0,IF((W244+AH245)&lt;K$10,W244+AH245,K$10),0)</f>
        <v> -  </v>
      </c>
      <c t="str" s="89" r="AU245">
        <f>IF(X244&gt;0,IF((X244+AI245)&lt;L$10,X244+AI245,L$10),0)</f>
        <v> -  </v>
      </c>
      <c t="str" s="89" r="AV245">
        <f>IF(Y244&gt;0,IF((Y244+AJ245)&lt;M$10,Y244+AJ245,M$10),0)</f>
        <v> -  </v>
      </c>
      <c t="str" s="89" r="AW245">
        <f>IF(Z244&gt;0,IF((Z244+AK245)&lt;N$10,Z244+AK245,N$10),0)</f>
        <v> -  </v>
      </c>
      <c t="str" s="89" r="AX245">
        <f>SUM(AN245:AW245)</f>
        <v>#NAME?</v>
      </c>
      <c s="89" r="AY245"/>
      <c t="str" s="91" r="AZ245">
        <f>IF(NOT(snowball),0,IF(Q244&lt;=0,0,IF(AN245+$C245&gt;Q244+AB245,Q244+AB245-AN245,$C245)))</f>
        <v>#NAME?</v>
      </c>
      <c t="str" s="89" r="BA245">
        <f>IF(NOT(snowball),0,IF(R244&lt;=0,0,IF($C245&lt;=SUM($AZ245:AZ245),0,IF(AO245+$C245-SUM($AZ245:AZ245)&gt;R244+AC245,R244+AC245-AO245,$C245-SUM($AZ245:AZ245)))))</f>
        <v>#NAME?</v>
      </c>
      <c t="str" s="89" r="BB245">
        <f>IF(NOT(snowball),0,IF(S244&lt;=0,0,IF($C245&lt;=SUM($AZ245:BA245),0,IF(AP245+$C245-SUM($AZ245:BA245)&gt;S244+AD245,S244+AD245-AP245,$C245-SUM($AZ245:BA245)))))</f>
        <v>#NAME?</v>
      </c>
      <c t="str" s="89" r="BC245">
        <f>IF(NOT(snowball),0,IF(T244&lt;=0,0,IF($C245&lt;=SUM($AZ245:BB245),0,IF(AQ245+$C245-SUM($AZ245:BB245)&gt;T244+AE245,T244+AE245-AQ245,$C245-SUM($AZ245:BB245)))))</f>
        <v>#NAME?</v>
      </c>
      <c t="str" s="89" r="BD245">
        <f>IF(NOT(snowball),0,IF(U244&lt;=0,0,IF($C245&lt;=SUM($AZ245:BC245),0,IF(AR245+$C245-SUM($AZ245:BC245)&gt;U244+AF245,U244+AF245-AR245,$C245-SUM($AZ245:BC245)))))</f>
        <v>#NAME?</v>
      </c>
      <c t="str" s="89" r="BE245">
        <f>IF(NOT(snowball),0,IF(V244&lt;=0,0,IF($C245&lt;=SUM($AZ245:BD245),0,IF(AS245+$C245-SUM($AZ245:BD245)&gt;V244+AG245,V244+AG245-AS245,$C245-SUM($AZ245:BD245)))))</f>
        <v>#NAME?</v>
      </c>
      <c t="str" s="89" r="BF245">
        <f>IF(NOT(snowball),0,IF(W244&lt;=0,0,IF($C245&lt;=SUM($AZ245:BE245),0,IF(AT245+$C245-SUM($AZ245:BE245)&gt;W244+AH245,W244+AH245-AT245,$C245-SUM($AZ245:BE245)))))</f>
        <v>#NAME?</v>
      </c>
      <c t="str" s="89" r="BG245">
        <f>IF(NOT(snowball),0,IF(X244&lt;=0,0,IF($C245&lt;=SUM($AZ245:BF245),0,IF(AU245+$C245-SUM($AZ245:BF245)&gt;X244+AI245,X244+AI245-AU245,$C245-SUM($AZ245:BF245)))))</f>
        <v>#NAME?</v>
      </c>
      <c t="str" s="89" r="BH245">
        <f>IF(NOT(snowball),0,IF(Y244&lt;=0,0,IF($C245&lt;=SUM($AZ245:BG245),0,IF(AV245+$C245-SUM($AZ245:BG245)&gt;Y244+AJ245,Y244+AJ245-AV245,$C245-SUM($AZ245:BG245)))))</f>
        <v>#NAME?</v>
      </c>
      <c t="str" s="89" r="BI245">
        <f>IF(NOT(snowball),0,IF(Z244&lt;=0,0,IF($C245&lt;=SUM($AZ245:BH245),0,IF(AW245+$C245-SUM($AZ245:BH245)&gt;Z244+AK245,Z244+AK245-AW245,$C245-SUM($AZ245:BH245)))))</f>
        <v>#NAME?</v>
      </c>
    </row>
    <row customHeight="1" r="246" ht="10.5">
      <c t="str" s="85" r="A246">
        <f>IF(SUM(Q245:Z245)&lt;=0,"",A245+1)</f>
        <v>#NAME?</v>
      </c>
      <c t="str" s="86" r="B246">
        <f>IF(A246="",NA(),DATE(YEAR(B245),MONTH(B245)+1,1))</f>
        <v>#NAME?</v>
      </c>
      <c t="str" s="87" r="C246">
        <f>IF(A246="","",IF(snowball,IF(($E$5-AX246)&lt;0,0,$E$5-AX246),"n/a")+D246)</f>
        <v>#NAME?</v>
      </c>
      <c s="88" r="D246"/>
      <c t="str" s="89" r="E246">
        <f>AN246+AZ246</f>
        <v>#NAME?</v>
      </c>
      <c t="str" s="89" r="F246">
        <f>AO246+BA246</f>
        <v>#NAME?</v>
      </c>
      <c t="str" s="89" r="G246">
        <f>AP246+BB246</f>
        <v>#NAME?</v>
      </c>
      <c t="str" s="89" r="H246">
        <f>AQ246+BC246</f>
        <v>#NAME?</v>
      </c>
      <c t="str" s="89" r="I246">
        <f>AR246+BD246</f>
        <v>#NAME?</v>
      </c>
      <c t="str" s="89" r="J246">
        <f>AS246+BE246</f>
        <v>#NAME?</v>
      </c>
      <c t="str" s="89" r="K246">
        <f>AT246+BF246</f>
        <v>#NAME?</v>
      </c>
      <c t="str" s="89" r="L246">
        <f>AU246+BG246</f>
        <v>#NAME?</v>
      </c>
      <c t="str" s="89" r="M246">
        <f>AV246+BH246</f>
        <v>#NAME?</v>
      </c>
      <c t="str" s="89" r="N246">
        <f>AW246+BI246</f>
        <v>#NAME?</v>
      </c>
      <c s="90" r="O246"/>
      <c t="str" s="89" r="P246">
        <f>SUM(Q246:Z246)</f>
        <v>#NAME?</v>
      </c>
      <c t="str" s="89" r="Q246">
        <f>IF(E$8=0,0,ROUND(Q245-(E246-AB246),2))</f>
        <v>#NAME?</v>
      </c>
      <c t="str" s="89" r="R246">
        <f>IF(F$8=0,0,ROUND(R245-(F246-AC246),2))</f>
        <v>#NAME?</v>
      </c>
      <c t="str" s="89" r="S246">
        <f>IF(G$8=0,0,ROUND(S245-(G246-AD246),2))</f>
        <v>#NAME?</v>
      </c>
      <c t="str" s="89" r="T246">
        <f>IF(H$8=0,0,ROUND(T245-(H246-AE246),2))</f>
        <v>#NAME?</v>
      </c>
      <c t="str" s="89" r="U246">
        <f>IF(I$8=0,0,ROUND(U245-(I246-AF246),2))</f>
        <v>#NAME?</v>
      </c>
      <c t="str" s="89" r="V246">
        <f>IF(J$8=0,0,ROUND(V245-(J246-AG246),2))</f>
        <v> -  </v>
      </c>
      <c t="str" s="89" r="W246">
        <f>IF(K$8=0,0,ROUND(W245-(K246-AH246),2))</f>
        <v> -  </v>
      </c>
      <c t="str" s="89" r="X246">
        <f>IF(L$8=0,0,ROUND(X245-(L246-AI246),2))</f>
        <v> -  </v>
      </c>
      <c t="str" s="89" r="Y246">
        <f>IF(M$8=0,0,ROUND(Y245-(M246-AJ246),2))</f>
        <v> -  </v>
      </c>
      <c t="str" s="89" r="Z246">
        <f>IF(N$8=0,0,ROUND(Z245-(N246-AK246),2))</f>
        <v> -  </v>
      </c>
      <c s="92" r="AA246"/>
      <c t="str" s="89" r="AB246">
        <f>ROUND(Q245*E$9/12,2)</f>
        <v>#NAME?</v>
      </c>
      <c t="str" s="89" r="AC246">
        <f>ROUND(R245*F$9/12,2)</f>
        <v>#NAME?</v>
      </c>
      <c t="str" s="89" r="AD246">
        <f>ROUND(S245*G$9/12,2)</f>
        <v>#NAME?</v>
      </c>
      <c t="str" s="89" r="AE246">
        <f>ROUND(T245*H$9/12,2)</f>
        <v>#NAME?</v>
      </c>
      <c t="str" s="89" r="AF246">
        <f>ROUND(U245*I$9/12,2)</f>
        <v>#NAME?</v>
      </c>
      <c t="str" s="89" r="AG246">
        <f>ROUND(V245*J$9/12,2)</f>
        <v> -  </v>
      </c>
      <c t="str" s="89" r="AH246">
        <f>ROUND(W245*K$9/12,2)</f>
        <v> -  </v>
      </c>
      <c t="str" s="89" r="AI246">
        <f>ROUND(X245*L$9/12,2)</f>
        <v> -  </v>
      </c>
      <c t="str" s="89" r="AJ246">
        <f>ROUND(Y245*M$9/12,2)</f>
        <v> -  </v>
      </c>
      <c t="str" s="89" r="AK246">
        <f>ROUND(Z245*N$9/12,2)</f>
        <v> -  </v>
      </c>
      <c t="str" s="89" r="AL246">
        <f>SUM(AB246:AK246)</f>
        <v>#NAME?</v>
      </c>
      <c s="93" r="AM246"/>
      <c t="str" s="89" r="AN246">
        <f>IF(Q245&gt;0,IF((Q245+AB246)&lt;E$10,Q245+AB246,E$10),0)</f>
        <v>#NAME?</v>
      </c>
      <c t="str" s="89" r="AO246">
        <f>IF(R245&gt;0,IF((R245+AC246)&lt;F$10,R245+AC246,F$10),0)</f>
        <v>#NAME?</v>
      </c>
      <c t="str" s="89" r="AP246">
        <f>IF(S245&gt;0,IF((S245+AD246)&lt;G$10,S245+AD246,G$10),0)</f>
        <v>#NAME?</v>
      </c>
      <c t="str" s="89" r="AQ246">
        <f>IF(T245&gt;0,IF((T245+AE246)&lt;H$10,T245+AE246,H$10),0)</f>
        <v>#NAME?</v>
      </c>
      <c t="str" s="89" r="AR246">
        <f>IF(U245&gt;0,IF((U245+AF246)&lt;I$10,U245+AF246,I$10),0)</f>
        <v>#NAME?</v>
      </c>
      <c t="str" s="89" r="AS246">
        <f>IF(V245&gt;0,IF((V245+AG246)&lt;J$10,V245+AG246,J$10),0)</f>
        <v> -  </v>
      </c>
      <c t="str" s="89" r="AT246">
        <f>IF(W245&gt;0,IF((W245+AH246)&lt;K$10,W245+AH246,K$10),0)</f>
        <v> -  </v>
      </c>
      <c t="str" s="89" r="AU246">
        <f>IF(X245&gt;0,IF((X245+AI246)&lt;L$10,X245+AI246,L$10),0)</f>
        <v> -  </v>
      </c>
      <c t="str" s="89" r="AV246">
        <f>IF(Y245&gt;0,IF((Y245+AJ246)&lt;M$10,Y245+AJ246,M$10),0)</f>
        <v> -  </v>
      </c>
      <c t="str" s="89" r="AW246">
        <f>IF(Z245&gt;0,IF((Z245+AK246)&lt;N$10,Z245+AK246,N$10),0)</f>
        <v> -  </v>
      </c>
      <c t="str" s="89" r="AX246">
        <f>SUM(AN246:AW246)</f>
        <v>#NAME?</v>
      </c>
      <c s="89" r="AY246"/>
      <c t="str" s="91" r="AZ246">
        <f>IF(NOT(snowball),0,IF(Q245&lt;=0,0,IF(AN246+$C246&gt;Q245+AB246,Q245+AB246-AN246,$C246)))</f>
        <v>#NAME?</v>
      </c>
      <c t="str" s="89" r="BA246">
        <f>IF(NOT(snowball),0,IF(R245&lt;=0,0,IF($C246&lt;=SUM($AZ246:AZ246),0,IF(AO246+$C246-SUM($AZ246:AZ246)&gt;R245+AC246,R245+AC246-AO246,$C246-SUM($AZ246:AZ246)))))</f>
        <v>#NAME?</v>
      </c>
      <c t="str" s="89" r="BB246">
        <f>IF(NOT(snowball),0,IF(S245&lt;=0,0,IF($C246&lt;=SUM($AZ246:BA246),0,IF(AP246+$C246-SUM($AZ246:BA246)&gt;S245+AD246,S245+AD246-AP246,$C246-SUM($AZ246:BA246)))))</f>
        <v>#NAME?</v>
      </c>
      <c t="str" s="89" r="BC246">
        <f>IF(NOT(snowball),0,IF(T245&lt;=0,0,IF($C246&lt;=SUM($AZ246:BB246),0,IF(AQ246+$C246-SUM($AZ246:BB246)&gt;T245+AE246,T245+AE246-AQ246,$C246-SUM($AZ246:BB246)))))</f>
        <v>#NAME?</v>
      </c>
      <c t="str" s="89" r="BD246">
        <f>IF(NOT(snowball),0,IF(U245&lt;=0,0,IF($C246&lt;=SUM($AZ246:BC246),0,IF(AR246+$C246-SUM($AZ246:BC246)&gt;U245+AF246,U245+AF246-AR246,$C246-SUM($AZ246:BC246)))))</f>
        <v>#NAME?</v>
      </c>
      <c t="str" s="89" r="BE246">
        <f>IF(NOT(snowball),0,IF(V245&lt;=0,0,IF($C246&lt;=SUM($AZ246:BD246),0,IF(AS246+$C246-SUM($AZ246:BD246)&gt;V245+AG246,V245+AG246-AS246,$C246-SUM($AZ246:BD246)))))</f>
        <v>#NAME?</v>
      </c>
      <c t="str" s="89" r="BF246">
        <f>IF(NOT(snowball),0,IF(W245&lt;=0,0,IF($C246&lt;=SUM($AZ246:BE246),0,IF(AT246+$C246-SUM($AZ246:BE246)&gt;W245+AH246,W245+AH246-AT246,$C246-SUM($AZ246:BE246)))))</f>
        <v>#NAME?</v>
      </c>
      <c t="str" s="89" r="BG246">
        <f>IF(NOT(snowball),0,IF(X245&lt;=0,0,IF($C246&lt;=SUM($AZ246:BF246),0,IF(AU246+$C246-SUM($AZ246:BF246)&gt;X245+AI246,X245+AI246-AU246,$C246-SUM($AZ246:BF246)))))</f>
        <v>#NAME?</v>
      </c>
      <c t="str" s="89" r="BH246">
        <f>IF(NOT(snowball),0,IF(Y245&lt;=0,0,IF($C246&lt;=SUM($AZ246:BG246),0,IF(AV246+$C246-SUM($AZ246:BG246)&gt;Y245+AJ246,Y245+AJ246-AV246,$C246-SUM($AZ246:BG246)))))</f>
        <v>#NAME?</v>
      </c>
      <c t="str" s="89" r="BI246">
        <f>IF(NOT(snowball),0,IF(Z245&lt;=0,0,IF($C246&lt;=SUM($AZ246:BH246),0,IF(AW246+$C246-SUM($AZ246:BH246)&gt;Z245+AK246,Z245+AK246-AW246,$C246-SUM($AZ246:BH246)))))</f>
        <v>#NAME?</v>
      </c>
    </row>
    <row customHeight="1" r="247" ht="10.5">
      <c t="str" s="85" r="A247">
        <f>IF(SUM(Q246:Z246)&lt;=0,"",A246+1)</f>
        <v>#NAME?</v>
      </c>
      <c t="str" s="86" r="B247">
        <f>IF(A247="",NA(),DATE(YEAR(B246),MONTH(B246)+1,1))</f>
        <v>#NAME?</v>
      </c>
      <c t="str" s="87" r="C247">
        <f>IF(A247="","",IF(snowball,IF(($E$5-AX247)&lt;0,0,$E$5-AX247),"n/a")+D247)</f>
        <v>#NAME?</v>
      </c>
      <c s="88" r="D247"/>
      <c t="str" s="89" r="E247">
        <f>AN247+AZ247</f>
        <v>#NAME?</v>
      </c>
      <c t="str" s="89" r="F247">
        <f>AO247+BA247</f>
        <v>#NAME?</v>
      </c>
      <c t="str" s="89" r="G247">
        <f>AP247+BB247</f>
        <v>#NAME?</v>
      </c>
      <c t="str" s="89" r="H247">
        <f>AQ247+BC247</f>
        <v>#NAME?</v>
      </c>
      <c t="str" s="89" r="I247">
        <f>AR247+BD247</f>
        <v>#NAME?</v>
      </c>
      <c t="str" s="89" r="J247">
        <f>AS247+BE247</f>
        <v>#NAME?</v>
      </c>
      <c t="str" s="89" r="K247">
        <f>AT247+BF247</f>
        <v>#NAME?</v>
      </c>
      <c t="str" s="89" r="L247">
        <f>AU247+BG247</f>
        <v>#NAME?</v>
      </c>
      <c t="str" s="89" r="M247">
        <f>AV247+BH247</f>
        <v>#NAME?</v>
      </c>
      <c t="str" s="89" r="N247">
        <f>AW247+BI247</f>
        <v>#NAME?</v>
      </c>
      <c s="90" r="O247"/>
      <c t="str" s="89" r="P247">
        <f>SUM(Q247:Z247)</f>
        <v>#NAME?</v>
      </c>
      <c t="str" s="89" r="Q247">
        <f>IF(E$8=0,0,ROUND(Q246-(E247-AB247),2))</f>
        <v>#NAME?</v>
      </c>
      <c t="str" s="89" r="R247">
        <f>IF(F$8=0,0,ROUND(R246-(F247-AC247),2))</f>
        <v>#NAME?</v>
      </c>
      <c t="str" s="89" r="S247">
        <f>IF(G$8=0,0,ROUND(S246-(G247-AD247),2))</f>
        <v>#NAME?</v>
      </c>
      <c t="str" s="89" r="T247">
        <f>IF(H$8=0,0,ROUND(T246-(H247-AE247),2))</f>
        <v>#NAME?</v>
      </c>
      <c t="str" s="89" r="U247">
        <f>IF(I$8=0,0,ROUND(U246-(I247-AF247),2))</f>
        <v>#NAME?</v>
      </c>
      <c t="str" s="89" r="V247">
        <f>IF(J$8=0,0,ROUND(V246-(J247-AG247),2))</f>
        <v> -  </v>
      </c>
      <c t="str" s="89" r="W247">
        <f>IF(K$8=0,0,ROUND(W246-(K247-AH247),2))</f>
        <v> -  </v>
      </c>
      <c t="str" s="89" r="X247">
        <f>IF(L$8=0,0,ROUND(X246-(L247-AI247),2))</f>
        <v> -  </v>
      </c>
      <c t="str" s="89" r="Y247">
        <f>IF(M$8=0,0,ROUND(Y246-(M247-AJ247),2))</f>
        <v> -  </v>
      </c>
      <c t="str" s="89" r="Z247">
        <f>IF(N$8=0,0,ROUND(Z246-(N247-AK247),2))</f>
        <v> -  </v>
      </c>
      <c s="92" r="AA247"/>
      <c t="str" s="89" r="AB247">
        <f>ROUND(Q246*E$9/12,2)</f>
        <v>#NAME?</v>
      </c>
      <c t="str" s="89" r="AC247">
        <f>ROUND(R246*F$9/12,2)</f>
        <v>#NAME?</v>
      </c>
      <c t="str" s="89" r="AD247">
        <f>ROUND(S246*G$9/12,2)</f>
        <v>#NAME?</v>
      </c>
      <c t="str" s="89" r="AE247">
        <f>ROUND(T246*H$9/12,2)</f>
        <v>#NAME?</v>
      </c>
      <c t="str" s="89" r="AF247">
        <f>ROUND(U246*I$9/12,2)</f>
        <v>#NAME?</v>
      </c>
      <c t="str" s="89" r="AG247">
        <f>ROUND(V246*J$9/12,2)</f>
        <v> -  </v>
      </c>
      <c t="str" s="89" r="AH247">
        <f>ROUND(W246*K$9/12,2)</f>
        <v> -  </v>
      </c>
      <c t="str" s="89" r="AI247">
        <f>ROUND(X246*L$9/12,2)</f>
        <v> -  </v>
      </c>
      <c t="str" s="89" r="AJ247">
        <f>ROUND(Y246*M$9/12,2)</f>
        <v> -  </v>
      </c>
      <c t="str" s="89" r="AK247">
        <f>ROUND(Z246*N$9/12,2)</f>
        <v> -  </v>
      </c>
      <c t="str" s="89" r="AL247">
        <f>SUM(AB247:AK247)</f>
        <v>#NAME?</v>
      </c>
      <c s="93" r="AM247"/>
      <c t="str" s="89" r="AN247">
        <f>IF(Q246&gt;0,IF((Q246+AB247)&lt;E$10,Q246+AB247,E$10),0)</f>
        <v>#NAME?</v>
      </c>
      <c t="str" s="89" r="AO247">
        <f>IF(R246&gt;0,IF((R246+AC247)&lt;F$10,R246+AC247,F$10),0)</f>
        <v>#NAME?</v>
      </c>
      <c t="str" s="89" r="AP247">
        <f>IF(S246&gt;0,IF((S246+AD247)&lt;G$10,S246+AD247,G$10),0)</f>
        <v>#NAME?</v>
      </c>
      <c t="str" s="89" r="AQ247">
        <f>IF(T246&gt;0,IF((T246+AE247)&lt;H$10,T246+AE247,H$10),0)</f>
        <v>#NAME?</v>
      </c>
      <c t="str" s="89" r="AR247">
        <f>IF(U246&gt;0,IF((U246+AF247)&lt;I$10,U246+AF247,I$10),0)</f>
        <v>#NAME?</v>
      </c>
      <c t="str" s="89" r="AS247">
        <f>IF(V246&gt;0,IF((V246+AG247)&lt;J$10,V246+AG247,J$10),0)</f>
        <v> -  </v>
      </c>
      <c t="str" s="89" r="AT247">
        <f>IF(W246&gt;0,IF((W246+AH247)&lt;K$10,W246+AH247,K$10),0)</f>
        <v> -  </v>
      </c>
      <c t="str" s="89" r="AU247">
        <f>IF(X246&gt;0,IF((X246+AI247)&lt;L$10,X246+AI247,L$10),0)</f>
        <v> -  </v>
      </c>
      <c t="str" s="89" r="AV247">
        <f>IF(Y246&gt;0,IF((Y246+AJ247)&lt;M$10,Y246+AJ247,M$10),0)</f>
        <v> -  </v>
      </c>
      <c t="str" s="89" r="AW247">
        <f>IF(Z246&gt;0,IF((Z246+AK247)&lt;N$10,Z246+AK247,N$10),0)</f>
        <v> -  </v>
      </c>
      <c t="str" s="89" r="AX247">
        <f>SUM(AN247:AW247)</f>
        <v>#NAME?</v>
      </c>
      <c s="89" r="AY247"/>
      <c t="str" s="91" r="AZ247">
        <f>IF(NOT(snowball),0,IF(Q246&lt;=0,0,IF(AN247+$C247&gt;Q246+AB247,Q246+AB247-AN247,$C247)))</f>
        <v>#NAME?</v>
      </c>
      <c t="str" s="89" r="BA247">
        <f>IF(NOT(snowball),0,IF(R246&lt;=0,0,IF($C247&lt;=SUM($AZ247:AZ247),0,IF(AO247+$C247-SUM($AZ247:AZ247)&gt;R246+AC247,R246+AC247-AO247,$C247-SUM($AZ247:AZ247)))))</f>
        <v>#NAME?</v>
      </c>
      <c t="str" s="89" r="BB247">
        <f>IF(NOT(snowball),0,IF(S246&lt;=0,0,IF($C247&lt;=SUM($AZ247:BA247),0,IF(AP247+$C247-SUM($AZ247:BA247)&gt;S246+AD247,S246+AD247-AP247,$C247-SUM($AZ247:BA247)))))</f>
        <v>#NAME?</v>
      </c>
      <c t="str" s="89" r="BC247">
        <f>IF(NOT(snowball),0,IF(T246&lt;=0,0,IF($C247&lt;=SUM($AZ247:BB247),0,IF(AQ247+$C247-SUM($AZ247:BB247)&gt;T246+AE247,T246+AE247-AQ247,$C247-SUM($AZ247:BB247)))))</f>
        <v>#NAME?</v>
      </c>
      <c t="str" s="89" r="BD247">
        <f>IF(NOT(snowball),0,IF(U246&lt;=0,0,IF($C247&lt;=SUM($AZ247:BC247),0,IF(AR247+$C247-SUM($AZ247:BC247)&gt;U246+AF247,U246+AF247-AR247,$C247-SUM($AZ247:BC247)))))</f>
        <v>#NAME?</v>
      </c>
      <c t="str" s="89" r="BE247">
        <f>IF(NOT(snowball),0,IF(V246&lt;=0,0,IF($C247&lt;=SUM($AZ247:BD247),0,IF(AS247+$C247-SUM($AZ247:BD247)&gt;V246+AG247,V246+AG247-AS247,$C247-SUM($AZ247:BD247)))))</f>
        <v>#NAME?</v>
      </c>
      <c t="str" s="89" r="BF247">
        <f>IF(NOT(snowball),0,IF(W246&lt;=0,0,IF($C247&lt;=SUM($AZ247:BE247),0,IF(AT247+$C247-SUM($AZ247:BE247)&gt;W246+AH247,W246+AH247-AT247,$C247-SUM($AZ247:BE247)))))</f>
        <v>#NAME?</v>
      </c>
      <c t="str" s="89" r="BG247">
        <f>IF(NOT(snowball),0,IF(X246&lt;=0,0,IF($C247&lt;=SUM($AZ247:BF247),0,IF(AU247+$C247-SUM($AZ247:BF247)&gt;X246+AI247,X246+AI247-AU247,$C247-SUM($AZ247:BF247)))))</f>
        <v>#NAME?</v>
      </c>
      <c t="str" s="89" r="BH247">
        <f>IF(NOT(snowball),0,IF(Y246&lt;=0,0,IF($C247&lt;=SUM($AZ247:BG247),0,IF(AV247+$C247-SUM($AZ247:BG247)&gt;Y246+AJ247,Y246+AJ247-AV247,$C247-SUM($AZ247:BG247)))))</f>
        <v>#NAME?</v>
      </c>
      <c t="str" s="89" r="BI247">
        <f>IF(NOT(snowball),0,IF(Z246&lt;=0,0,IF($C247&lt;=SUM($AZ247:BH247),0,IF(AW247+$C247-SUM($AZ247:BH247)&gt;Z246+AK247,Z246+AK247-AW247,$C247-SUM($AZ247:BH247)))))</f>
        <v>#NAME?</v>
      </c>
    </row>
    <row customHeight="1" r="248" ht="10.5">
      <c t="str" s="85" r="A248">
        <f>IF(SUM(Q247:Z247)&lt;=0,"",A247+1)</f>
        <v>#NAME?</v>
      </c>
      <c t="str" s="86" r="B248">
        <f>IF(A248="",NA(),DATE(YEAR(B247),MONTH(B247)+1,1))</f>
        <v>#NAME?</v>
      </c>
      <c t="str" s="87" r="C248">
        <f>IF(A248="","",IF(snowball,IF(($E$5-AX248)&lt;0,0,$E$5-AX248),"n/a")+D248)</f>
        <v>#NAME?</v>
      </c>
      <c s="88" r="D248"/>
      <c t="str" s="89" r="E248">
        <f>AN248+AZ248</f>
        <v>#NAME?</v>
      </c>
      <c t="str" s="89" r="F248">
        <f>AO248+BA248</f>
        <v>#NAME?</v>
      </c>
      <c t="str" s="89" r="G248">
        <f>AP248+BB248</f>
        <v>#NAME?</v>
      </c>
      <c t="str" s="89" r="H248">
        <f>AQ248+BC248</f>
        <v>#NAME?</v>
      </c>
      <c t="str" s="89" r="I248">
        <f>AR248+BD248</f>
        <v>#NAME?</v>
      </c>
      <c t="str" s="89" r="J248">
        <f>AS248+BE248</f>
        <v>#NAME?</v>
      </c>
      <c t="str" s="89" r="K248">
        <f>AT248+BF248</f>
        <v>#NAME?</v>
      </c>
      <c t="str" s="89" r="L248">
        <f>AU248+BG248</f>
        <v>#NAME?</v>
      </c>
      <c t="str" s="89" r="M248">
        <f>AV248+BH248</f>
        <v>#NAME?</v>
      </c>
      <c t="str" s="89" r="N248">
        <f>AW248+BI248</f>
        <v>#NAME?</v>
      </c>
      <c s="90" r="O248"/>
      <c t="str" s="89" r="P248">
        <f>SUM(Q248:Z248)</f>
        <v>#NAME?</v>
      </c>
      <c t="str" s="89" r="Q248">
        <f>IF(E$8=0,0,ROUND(Q247-(E248-AB248),2))</f>
        <v>#NAME?</v>
      </c>
      <c t="str" s="89" r="R248">
        <f>IF(F$8=0,0,ROUND(R247-(F248-AC248),2))</f>
        <v>#NAME?</v>
      </c>
      <c t="str" s="89" r="S248">
        <f>IF(G$8=0,0,ROUND(S247-(G248-AD248),2))</f>
        <v>#NAME?</v>
      </c>
      <c t="str" s="89" r="T248">
        <f>IF(H$8=0,0,ROUND(T247-(H248-AE248),2))</f>
        <v>#NAME?</v>
      </c>
      <c t="str" s="89" r="U248">
        <f>IF(I$8=0,0,ROUND(U247-(I248-AF248),2))</f>
        <v>#NAME?</v>
      </c>
      <c t="str" s="89" r="V248">
        <f>IF(J$8=0,0,ROUND(V247-(J248-AG248),2))</f>
        <v> -  </v>
      </c>
      <c t="str" s="89" r="W248">
        <f>IF(K$8=0,0,ROUND(W247-(K248-AH248),2))</f>
        <v> -  </v>
      </c>
      <c t="str" s="89" r="X248">
        <f>IF(L$8=0,0,ROUND(X247-(L248-AI248),2))</f>
        <v> -  </v>
      </c>
      <c t="str" s="89" r="Y248">
        <f>IF(M$8=0,0,ROUND(Y247-(M248-AJ248),2))</f>
        <v> -  </v>
      </c>
      <c t="str" s="89" r="Z248">
        <f>IF(N$8=0,0,ROUND(Z247-(N248-AK248),2))</f>
        <v> -  </v>
      </c>
      <c s="92" r="AA248"/>
      <c t="str" s="89" r="AB248">
        <f>ROUND(Q247*E$9/12,2)</f>
        <v>#NAME?</v>
      </c>
      <c t="str" s="89" r="AC248">
        <f>ROUND(R247*F$9/12,2)</f>
        <v>#NAME?</v>
      </c>
      <c t="str" s="89" r="AD248">
        <f>ROUND(S247*G$9/12,2)</f>
        <v>#NAME?</v>
      </c>
      <c t="str" s="89" r="AE248">
        <f>ROUND(T247*H$9/12,2)</f>
        <v>#NAME?</v>
      </c>
      <c t="str" s="89" r="AF248">
        <f>ROUND(U247*I$9/12,2)</f>
        <v>#NAME?</v>
      </c>
      <c t="str" s="89" r="AG248">
        <f>ROUND(V247*J$9/12,2)</f>
        <v> -  </v>
      </c>
      <c t="str" s="89" r="AH248">
        <f>ROUND(W247*K$9/12,2)</f>
        <v> -  </v>
      </c>
      <c t="str" s="89" r="AI248">
        <f>ROUND(X247*L$9/12,2)</f>
        <v> -  </v>
      </c>
      <c t="str" s="89" r="AJ248">
        <f>ROUND(Y247*M$9/12,2)</f>
        <v> -  </v>
      </c>
      <c t="str" s="89" r="AK248">
        <f>ROUND(Z247*N$9/12,2)</f>
        <v> -  </v>
      </c>
      <c t="str" s="89" r="AL248">
        <f>SUM(AB248:AK248)</f>
        <v>#NAME?</v>
      </c>
      <c s="93" r="AM248"/>
      <c t="str" s="89" r="AN248">
        <f>IF(Q247&gt;0,IF((Q247+AB248)&lt;E$10,Q247+AB248,E$10),0)</f>
        <v>#NAME?</v>
      </c>
      <c t="str" s="89" r="AO248">
        <f>IF(R247&gt;0,IF((R247+AC248)&lt;F$10,R247+AC248,F$10),0)</f>
        <v>#NAME?</v>
      </c>
      <c t="str" s="89" r="AP248">
        <f>IF(S247&gt;0,IF((S247+AD248)&lt;G$10,S247+AD248,G$10),0)</f>
        <v>#NAME?</v>
      </c>
      <c t="str" s="89" r="AQ248">
        <f>IF(T247&gt;0,IF((T247+AE248)&lt;H$10,T247+AE248,H$10),0)</f>
        <v>#NAME?</v>
      </c>
      <c t="str" s="89" r="AR248">
        <f>IF(U247&gt;0,IF((U247+AF248)&lt;I$10,U247+AF248,I$10),0)</f>
        <v>#NAME?</v>
      </c>
      <c t="str" s="89" r="AS248">
        <f>IF(V247&gt;0,IF((V247+AG248)&lt;J$10,V247+AG248,J$10),0)</f>
        <v> -  </v>
      </c>
      <c t="str" s="89" r="AT248">
        <f>IF(W247&gt;0,IF((W247+AH248)&lt;K$10,W247+AH248,K$10),0)</f>
        <v> -  </v>
      </c>
      <c t="str" s="89" r="AU248">
        <f>IF(X247&gt;0,IF((X247+AI248)&lt;L$10,X247+AI248,L$10),0)</f>
        <v> -  </v>
      </c>
      <c t="str" s="89" r="AV248">
        <f>IF(Y247&gt;0,IF((Y247+AJ248)&lt;M$10,Y247+AJ248,M$10),0)</f>
        <v> -  </v>
      </c>
      <c t="str" s="89" r="AW248">
        <f>IF(Z247&gt;0,IF((Z247+AK248)&lt;N$10,Z247+AK248,N$10),0)</f>
        <v> -  </v>
      </c>
      <c t="str" s="89" r="AX248">
        <f>SUM(AN248:AW248)</f>
        <v>#NAME?</v>
      </c>
      <c s="89" r="AY248"/>
      <c t="str" s="91" r="AZ248">
        <f>IF(NOT(snowball),0,IF(Q247&lt;=0,0,IF(AN248+$C248&gt;Q247+AB248,Q247+AB248-AN248,$C248)))</f>
        <v>#NAME?</v>
      </c>
      <c t="str" s="89" r="BA248">
        <f>IF(NOT(snowball),0,IF(R247&lt;=0,0,IF($C248&lt;=SUM($AZ248:AZ248),0,IF(AO248+$C248-SUM($AZ248:AZ248)&gt;R247+AC248,R247+AC248-AO248,$C248-SUM($AZ248:AZ248)))))</f>
        <v>#NAME?</v>
      </c>
      <c t="str" s="89" r="BB248">
        <f>IF(NOT(snowball),0,IF(S247&lt;=0,0,IF($C248&lt;=SUM($AZ248:BA248),0,IF(AP248+$C248-SUM($AZ248:BA248)&gt;S247+AD248,S247+AD248-AP248,$C248-SUM($AZ248:BA248)))))</f>
        <v>#NAME?</v>
      </c>
      <c t="str" s="89" r="BC248">
        <f>IF(NOT(snowball),0,IF(T247&lt;=0,0,IF($C248&lt;=SUM($AZ248:BB248),0,IF(AQ248+$C248-SUM($AZ248:BB248)&gt;T247+AE248,T247+AE248-AQ248,$C248-SUM($AZ248:BB248)))))</f>
        <v>#NAME?</v>
      </c>
      <c t="str" s="89" r="BD248">
        <f>IF(NOT(snowball),0,IF(U247&lt;=0,0,IF($C248&lt;=SUM($AZ248:BC248),0,IF(AR248+$C248-SUM($AZ248:BC248)&gt;U247+AF248,U247+AF248-AR248,$C248-SUM($AZ248:BC248)))))</f>
        <v>#NAME?</v>
      </c>
      <c t="str" s="89" r="BE248">
        <f>IF(NOT(snowball),0,IF(V247&lt;=0,0,IF($C248&lt;=SUM($AZ248:BD248),0,IF(AS248+$C248-SUM($AZ248:BD248)&gt;V247+AG248,V247+AG248-AS248,$C248-SUM($AZ248:BD248)))))</f>
        <v>#NAME?</v>
      </c>
      <c t="str" s="89" r="BF248">
        <f>IF(NOT(snowball),0,IF(W247&lt;=0,0,IF($C248&lt;=SUM($AZ248:BE248),0,IF(AT248+$C248-SUM($AZ248:BE248)&gt;W247+AH248,W247+AH248-AT248,$C248-SUM($AZ248:BE248)))))</f>
        <v>#NAME?</v>
      </c>
      <c t="str" s="89" r="BG248">
        <f>IF(NOT(snowball),0,IF(X247&lt;=0,0,IF($C248&lt;=SUM($AZ248:BF248),0,IF(AU248+$C248-SUM($AZ248:BF248)&gt;X247+AI248,X247+AI248-AU248,$C248-SUM($AZ248:BF248)))))</f>
        <v>#NAME?</v>
      </c>
      <c t="str" s="89" r="BH248">
        <f>IF(NOT(snowball),0,IF(Y247&lt;=0,0,IF($C248&lt;=SUM($AZ248:BG248),0,IF(AV248+$C248-SUM($AZ248:BG248)&gt;Y247+AJ248,Y247+AJ248-AV248,$C248-SUM($AZ248:BG248)))))</f>
        <v>#NAME?</v>
      </c>
      <c t="str" s="89" r="BI248">
        <f>IF(NOT(snowball),0,IF(Z247&lt;=0,0,IF($C248&lt;=SUM($AZ248:BH248),0,IF(AW248+$C248-SUM($AZ248:BH248)&gt;Z247+AK248,Z247+AK248-AW248,$C248-SUM($AZ248:BH248)))))</f>
        <v>#NAME?</v>
      </c>
    </row>
    <row customHeight="1" r="249" ht="10.5">
      <c t="str" s="85" r="A249">
        <f>IF(SUM(Q248:Z248)&lt;=0,"",A248+1)</f>
        <v>#NAME?</v>
      </c>
      <c t="str" s="86" r="B249">
        <f>IF(A249="",NA(),DATE(YEAR(B248),MONTH(B248)+1,1))</f>
        <v>#NAME?</v>
      </c>
      <c t="str" s="87" r="C249">
        <f>IF(A249="","",IF(snowball,IF(($E$5-AX249)&lt;0,0,$E$5-AX249),"n/a")+D249)</f>
        <v>#NAME?</v>
      </c>
      <c s="88" r="D249"/>
      <c t="str" s="89" r="E249">
        <f>AN249+AZ249</f>
        <v>#NAME?</v>
      </c>
      <c t="str" s="89" r="F249">
        <f>AO249+BA249</f>
        <v>#NAME?</v>
      </c>
      <c t="str" s="89" r="G249">
        <f>AP249+BB249</f>
        <v>#NAME?</v>
      </c>
      <c t="str" s="89" r="H249">
        <f>AQ249+BC249</f>
        <v>#NAME?</v>
      </c>
      <c t="str" s="89" r="I249">
        <f>AR249+BD249</f>
        <v>#NAME?</v>
      </c>
      <c t="str" s="89" r="J249">
        <f>AS249+BE249</f>
        <v>#NAME?</v>
      </c>
      <c t="str" s="89" r="K249">
        <f>AT249+BF249</f>
        <v>#NAME?</v>
      </c>
      <c t="str" s="89" r="L249">
        <f>AU249+BG249</f>
        <v>#NAME?</v>
      </c>
      <c t="str" s="89" r="M249">
        <f>AV249+BH249</f>
        <v>#NAME?</v>
      </c>
      <c t="str" s="89" r="N249">
        <f>AW249+BI249</f>
        <v>#NAME?</v>
      </c>
      <c s="90" r="O249"/>
      <c t="str" s="89" r="P249">
        <f>SUM(Q249:Z249)</f>
        <v>#NAME?</v>
      </c>
      <c t="str" s="89" r="Q249">
        <f>IF(E$8=0,0,ROUND(Q248-(E249-AB249),2))</f>
        <v>#NAME?</v>
      </c>
      <c t="str" s="89" r="R249">
        <f>IF(F$8=0,0,ROUND(R248-(F249-AC249),2))</f>
        <v>#NAME?</v>
      </c>
      <c t="str" s="89" r="S249">
        <f>IF(G$8=0,0,ROUND(S248-(G249-AD249),2))</f>
        <v>#NAME?</v>
      </c>
      <c t="str" s="89" r="T249">
        <f>IF(H$8=0,0,ROUND(T248-(H249-AE249),2))</f>
        <v>#NAME?</v>
      </c>
      <c t="str" s="89" r="U249">
        <f>IF(I$8=0,0,ROUND(U248-(I249-AF249),2))</f>
        <v>#NAME?</v>
      </c>
      <c t="str" s="89" r="V249">
        <f>IF(J$8=0,0,ROUND(V248-(J249-AG249),2))</f>
        <v> -  </v>
      </c>
      <c t="str" s="89" r="W249">
        <f>IF(K$8=0,0,ROUND(W248-(K249-AH249),2))</f>
        <v> -  </v>
      </c>
      <c t="str" s="89" r="X249">
        <f>IF(L$8=0,0,ROUND(X248-(L249-AI249),2))</f>
        <v> -  </v>
      </c>
      <c t="str" s="89" r="Y249">
        <f>IF(M$8=0,0,ROUND(Y248-(M249-AJ249),2))</f>
        <v> -  </v>
      </c>
      <c t="str" s="89" r="Z249">
        <f>IF(N$8=0,0,ROUND(Z248-(N249-AK249),2))</f>
        <v> -  </v>
      </c>
      <c s="92" r="AA249"/>
      <c t="str" s="89" r="AB249">
        <f>ROUND(Q248*E$9/12,2)</f>
        <v>#NAME?</v>
      </c>
      <c t="str" s="89" r="AC249">
        <f>ROUND(R248*F$9/12,2)</f>
        <v>#NAME?</v>
      </c>
      <c t="str" s="89" r="AD249">
        <f>ROUND(S248*G$9/12,2)</f>
        <v>#NAME?</v>
      </c>
      <c t="str" s="89" r="AE249">
        <f>ROUND(T248*H$9/12,2)</f>
        <v>#NAME?</v>
      </c>
      <c t="str" s="89" r="AF249">
        <f>ROUND(U248*I$9/12,2)</f>
        <v>#NAME?</v>
      </c>
      <c t="str" s="89" r="AG249">
        <f>ROUND(V248*J$9/12,2)</f>
        <v> -  </v>
      </c>
      <c t="str" s="89" r="AH249">
        <f>ROUND(W248*K$9/12,2)</f>
        <v> -  </v>
      </c>
      <c t="str" s="89" r="AI249">
        <f>ROUND(X248*L$9/12,2)</f>
        <v> -  </v>
      </c>
      <c t="str" s="89" r="AJ249">
        <f>ROUND(Y248*M$9/12,2)</f>
        <v> -  </v>
      </c>
      <c t="str" s="89" r="AK249">
        <f>ROUND(Z248*N$9/12,2)</f>
        <v> -  </v>
      </c>
      <c t="str" s="89" r="AL249">
        <f>SUM(AB249:AK249)</f>
        <v>#NAME?</v>
      </c>
      <c s="93" r="AM249"/>
      <c t="str" s="89" r="AN249">
        <f>IF(Q248&gt;0,IF((Q248+AB249)&lt;E$10,Q248+AB249,E$10),0)</f>
        <v>#NAME?</v>
      </c>
      <c t="str" s="89" r="AO249">
        <f>IF(R248&gt;0,IF((R248+AC249)&lt;F$10,R248+AC249,F$10),0)</f>
        <v>#NAME?</v>
      </c>
      <c t="str" s="89" r="AP249">
        <f>IF(S248&gt;0,IF((S248+AD249)&lt;G$10,S248+AD249,G$10),0)</f>
        <v>#NAME?</v>
      </c>
      <c t="str" s="89" r="AQ249">
        <f>IF(T248&gt;0,IF((T248+AE249)&lt;H$10,T248+AE249,H$10),0)</f>
        <v>#NAME?</v>
      </c>
      <c t="str" s="89" r="AR249">
        <f>IF(U248&gt;0,IF((U248+AF249)&lt;I$10,U248+AF249,I$10),0)</f>
        <v>#NAME?</v>
      </c>
      <c t="str" s="89" r="AS249">
        <f>IF(V248&gt;0,IF((V248+AG249)&lt;J$10,V248+AG249,J$10),0)</f>
        <v> -  </v>
      </c>
      <c t="str" s="89" r="AT249">
        <f>IF(W248&gt;0,IF((W248+AH249)&lt;K$10,W248+AH249,K$10),0)</f>
        <v> -  </v>
      </c>
      <c t="str" s="89" r="AU249">
        <f>IF(X248&gt;0,IF((X248+AI249)&lt;L$10,X248+AI249,L$10),0)</f>
        <v> -  </v>
      </c>
      <c t="str" s="89" r="AV249">
        <f>IF(Y248&gt;0,IF((Y248+AJ249)&lt;M$10,Y248+AJ249,M$10),0)</f>
        <v> -  </v>
      </c>
      <c t="str" s="89" r="AW249">
        <f>IF(Z248&gt;0,IF((Z248+AK249)&lt;N$10,Z248+AK249,N$10),0)</f>
        <v> -  </v>
      </c>
      <c t="str" s="89" r="AX249">
        <f>SUM(AN249:AW249)</f>
        <v>#NAME?</v>
      </c>
      <c s="89" r="AY249"/>
      <c t="str" s="91" r="AZ249">
        <f>IF(NOT(snowball),0,IF(Q248&lt;=0,0,IF(AN249+$C249&gt;Q248+AB249,Q248+AB249-AN249,$C249)))</f>
        <v>#NAME?</v>
      </c>
      <c t="str" s="89" r="BA249">
        <f>IF(NOT(snowball),0,IF(R248&lt;=0,0,IF($C249&lt;=SUM($AZ249:AZ249),0,IF(AO249+$C249-SUM($AZ249:AZ249)&gt;R248+AC249,R248+AC249-AO249,$C249-SUM($AZ249:AZ249)))))</f>
        <v>#NAME?</v>
      </c>
      <c t="str" s="89" r="BB249">
        <f>IF(NOT(snowball),0,IF(S248&lt;=0,0,IF($C249&lt;=SUM($AZ249:BA249),0,IF(AP249+$C249-SUM($AZ249:BA249)&gt;S248+AD249,S248+AD249-AP249,$C249-SUM($AZ249:BA249)))))</f>
        <v>#NAME?</v>
      </c>
      <c t="str" s="89" r="BC249">
        <f>IF(NOT(snowball),0,IF(T248&lt;=0,0,IF($C249&lt;=SUM($AZ249:BB249),0,IF(AQ249+$C249-SUM($AZ249:BB249)&gt;T248+AE249,T248+AE249-AQ249,$C249-SUM($AZ249:BB249)))))</f>
        <v>#NAME?</v>
      </c>
      <c t="str" s="89" r="BD249">
        <f>IF(NOT(snowball),0,IF(U248&lt;=0,0,IF($C249&lt;=SUM($AZ249:BC249),0,IF(AR249+$C249-SUM($AZ249:BC249)&gt;U248+AF249,U248+AF249-AR249,$C249-SUM($AZ249:BC249)))))</f>
        <v>#NAME?</v>
      </c>
      <c t="str" s="89" r="BE249">
        <f>IF(NOT(snowball),0,IF(V248&lt;=0,0,IF($C249&lt;=SUM($AZ249:BD249),0,IF(AS249+$C249-SUM($AZ249:BD249)&gt;V248+AG249,V248+AG249-AS249,$C249-SUM($AZ249:BD249)))))</f>
        <v>#NAME?</v>
      </c>
      <c t="str" s="89" r="BF249">
        <f>IF(NOT(snowball),0,IF(W248&lt;=0,0,IF($C249&lt;=SUM($AZ249:BE249),0,IF(AT249+$C249-SUM($AZ249:BE249)&gt;W248+AH249,W248+AH249-AT249,$C249-SUM($AZ249:BE249)))))</f>
        <v>#NAME?</v>
      </c>
      <c t="str" s="89" r="BG249">
        <f>IF(NOT(snowball),0,IF(X248&lt;=0,0,IF($C249&lt;=SUM($AZ249:BF249),0,IF(AU249+$C249-SUM($AZ249:BF249)&gt;X248+AI249,X248+AI249-AU249,$C249-SUM($AZ249:BF249)))))</f>
        <v>#NAME?</v>
      </c>
      <c t="str" s="89" r="BH249">
        <f>IF(NOT(snowball),0,IF(Y248&lt;=0,0,IF($C249&lt;=SUM($AZ249:BG249),0,IF(AV249+$C249-SUM($AZ249:BG249)&gt;Y248+AJ249,Y248+AJ249-AV249,$C249-SUM($AZ249:BG249)))))</f>
        <v>#NAME?</v>
      </c>
      <c t="str" s="89" r="BI249">
        <f>IF(NOT(snowball),0,IF(Z248&lt;=0,0,IF($C249&lt;=SUM($AZ249:BH249),0,IF(AW249+$C249-SUM($AZ249:BH249)&gt;Z248+AK249,Z248+AK249-AW249,$C249-SUM($AZ249:BH249)))))</f>
        <v>#NAME?</v>
      </c>
    </row>
    <row customHeight="1" r="250" ht="10.5">
      <c t="str" s="85" r="A250">
        <f>IF(SUM(Q249:Z249)&lt;=0,"",A249+1)</f>
        <v>#NAME?</v>
      </c>
      <c t="str" s="86" r="B250">
        <f>IF(A250="",NA(),DATE(YEAR(B249),MONTH(B249)+1,1))</f>
        <v>#NAME?</v>
      </c>
      <c t="str" s="87" r="C250">
        <f>IF(A250="","",IF(snowball,IF(($E$5-AX250)&lt;0,0,$E$5-AX250),"n/a")+D250)</f>
        <v>#NAME?</v>
      </c>
      <c s="88" r="D250"/>
      <c t="str" s="89" r="E250">
        <f>AN250+AZ250</f>
        <v>#NAME?</v>
      </c>
      <c t="str" s="89" r="F250">
        <f>AO250+BA250</f>
        <v>#NAME?</v>
      </c>
      <c t="str" s="89" r="G250">
        <f>AP250+BB250</f>
        <v>#NAME?</v>
      </c>
      <c t="str" s="89" r="H250">
        <f>AQ250+BC250</f>
        <v>#NAME?</v>
      </c>
      <c t="str" s="89" r="I250">
        <f>AR250+BD250</f>
        <v>#NAME?</v>
      </c>
      <c t="str" s="89" r="J250">
        <f>AS250+BE250</f>
        <v>#NAME?</v>
      </c>
      <c t="str" s="89" r="K250">
        <f>AT250+BF250</f>
        <v>#NAME?</v>
      </c>
      <c t="str" s="89" r="L250">
        <f>AU250+BG250</f>
        <v>#NAME?</v>
      </c>
      <c t="str" s="89" r="M250">
        <f>AV250+BH250</f>
        <v>#NAME?</v>
      </c>
      <c t="str" s="89" r="N250">
        <f>AW250+BI250</f>
        <v>#NAME?</v>
      </c>
      <c s="90" r="O250"/>
      <c t="str" s="89" r="P250">
        <f>SUM(Q250:Z250)</f>
        <v>#NAME?</v>
      </c>
      <c t="str" s="89" r="Q250">
        <f>IF(E$8=0,0,ROUND(Q249-(E250-AB250),2))</f>
        <v>#NAME?</v>
      </c>
      <c t="str" s="89" r="R250">
        <f>IF(F$8=0,0,ROUND(R249-(F250-AC250),2))</f>
        <v>#NAME?</v>
      </c>
      <c t="str" s="89" r="S250">
        <f>IF(G$8=0,0,ROUND(S249-(G250-AD250),2))</f>
        <v>#NAME?</v>
      </c>
      <c t="str" s="89" r="T250">
        <f>IF(H$8=0,0,ROUND(T249-(H250-AE250),2))</f>
        <v>#NAME?</v>
      </c>
      <c t="str" s="89" r="U250">
        <f>IF(I$8=0,0,ROUND(U249-(I250-AF250),2))</f>
        <v>#NAME?</v>
      </c>
      <c t="str" s="89" r="V250">
        <f>IF(J$8=0,0,ROUND(V249-(J250-AG250),2))</f>
        <v> -  </v>
      </c>
      <c t="str" s="89" r="W250">
        <f>IF(K$8=0,0,ROUND(W249-(K250-AH250),2))</f>
        <v> -  </v>
      </c>
      <c t="str" s="89" r="X250">
        <f>IF(L$8=0,0,ROUND(X249-(L250-AI250),2))</f>
        <v> -  </v>
      </c>
      <c t="str" s="89" r="Y250">
        <f>IF(M$8=0,0,ROUND(Y249-(M250-AJ250),2))</f>
        <v> -  </v>
      </c>
      <c t="str" s="89" r="Z250">
        <f>IF(N$8=0,0,ROUND(Z249-(N250-AK250),2))</f>
        <v> -  </v>
      </c>
      <c s="92" r="AA250"/>
      <c t="str" s="89" r="AB250">
        <f>ROUND(Q249*E$9/12,2)</f>
        <v>#NAME?</v>
      </c>
      <c t="str" s="89" r="AC250">
        <f>ROUND(R249*F$9/12,2)</f>
        <v>#NAME?</v>
      </c>
      <c t="str" s="89" r="AD250">
        <f>ROUND(S249*G$9/12,2)</f>
        <v>#NAME?</v>
      </c>
      <c t="str" s="89" r="AE250">
        <f>ROUND(T249*H$9/12,2)</f>
        <v>#NAME?</v>
      </c>
      <c t="str" s="89" r="AF250">
        <f>ROUND(U249*I$9/12,2)</f>
        <v>#NAME?</v>
      </c>
      <c t="str" s="89" r="AG250">
        <f>ROUND(V249*J$9/12,2)</f>
        <v> -  </v>
      </c>
      <c t="str" s="89" r="AH250">
        <f>ROUND(W249*K$9/12,2)</f>
        <v> -  </v>
      </c>
      <c t="str" s="89" r="AI250">
        <f>ROUND(X249*L$9/12,2)</f>
        <v> -  </v>
      </c>
      <c t="str" s="89" r="AJ250">
        <f>ROUND(Y249*M$9/12,2)</f>
        <v> -  </v>
      </c>
      <c t="str" s="89" r="AK250">
        <f>ROUND(Z249*N$9/12,2)</f>
        <v> -  </v>
      </c>
      <c t="str" s="89" r="AL250">
        <f>SUM(AB250:AK250)</f>
        <v>#NAME?</v>
      </c>
      <c s="93" r="AM250"/>
      <c t="str" s="89" r="AN250">
        <f>IF(Q249&gt;0,IF((Q249+AB250)&lt;E$10,Q249+AB250,E$10),0)</f>
        <v>#NAME?</v>
      </c>
      <c t="str" s="89" r="AO250">
        <f>IF(R249&gt;0,IF((R249+AC250)&lt;F$10,R249+AC250,F$10),0)</f>
        <v>#NAME?</v>
      </c>
      <c t="str" s="89" r="AP250">
        <f>IF(S249&gt;0,IF((S249+AD250)&lt;G$10,S249+AD250,G$10),0)</f>
        <v>#NAME?</v>
      </c>
      <c t="str" s="89" r="AQ250">
        <f>IF(T249&gt;0,IF((T249+AE250)&lt;H$10,T249+AE250,H$10),0)</f>
        <v>#NAME?</v>
      </c>
      <c t="str" s="89" r="AR250">
        <f>IF(U249&gt;0,IF((U249+AF250)&lt;I$10,U249+AF250,I$10),0)</f>
        <v>#NAME?</v>
      </c>
      <c t="str" s="89" r="AS250">
        <f>IF(V249&gt;0,IF((V249+AG250)&lt;J$10,V249+AG250,J$10),0)</f>
        <v> -  </v>
      </c>
      <c t="str" s="89" r="AT250">
        <f>IF(W249&gt;0,IF((W249+AH250)&lt;K$10,W249+AH250,K$10),0)</f>
        <v> -  </v>
      </c>
      <c t="str" s="89" r="AU250">
        <f>IF(X249&gt;0,IF((X249+AI250)&lt;L$10,X249+AI250,L$10),0)</f>
        <v> -  </v>
      </c>
      <c t="str" s="89" r="AV250">
        <f>IF(Y249&gt;0,IF((Y249+AJ250)&lt;M$10,Y249+AJ250,M$10),0)</f>
        <v> -  </v>
      </c>
      <c t="str" s="89" r="AW250">
        <f>IF(Z249&gt;0,IF((Z249+AK250)&lt;N$10,Z249+AK250,N$10),0)</f>
        <v> -  </v>
      </c>
      <c t="str" s="89" r="AX250">
        <f>SUM(AN250:AW250)</f>
        <v>#NAME?</v>
      </c>
      <c s="89" r="AY250"/>
      <c t="str" s="91" r="AZ250">
        <f>IF(NOT(snowball),0,IF(Q249&lt;=0,0,IF(AN250+$C250&gt;Q249+AB250,Q249+AB250-AN250,$C250)))</f>
        <v>#NAME?</v>
      </c>
      <c t="str" s="89" r="BA250">
        <f>IF(NOT(snowball),0,IF(R249&lt;=0,0,IF($C250&lt;=SUM($AZ250:AZ250),0,IF(AO250+$C250-SUM($AZ250:AZ250)&gt;R249+AC250,R249+AC250-AO250,$C250-SUM($AZ250:AZ250)))))</f>
        <v>#NAME?</v>
      </c>
      <c t="str" s="89" r="BB250">
        <f>IF(NOT(snowball),0,IF(S249&lt;=0,0,IF($C250&lt;=SUM($AZ250:BA250),0,IF(AP250+$C250-SUM($AZ250:BA250)&gt;S249+AD250,S249+AD250-AP250,$C250-SUM($AZ250:BA250)))))</f>
        <v>#NAME?</v>
      </c>
      <c t="str" s="89" r="BC250">
        <f>IF(NOT(snowball),0,IF(T249&lt;=0,0,IF($C250&lt;=SUM($AZ250:BB250),0,IF(AQ250+$C250-SUM($AZ250:BB250)&gt;T249+AE250,T249+AE250-AQ250,$C250-SUM($AZ250:BB250)))))</f>
        <v>#NAME?</v>
      </c>
      <c t="str" s="89" r="BD250">
        <f>IF(NOT(snowball),0,IF(U249&lt;=0,0,IF($C250&lt;=SUM($AZ250:BC250),0,IF(AR250+$C250-SUM($AZ250:BC250)&gt;U249+AF250,U249+AF250-AR250,$C250-SUM($AZ250:BC250)))))</f>
        <v>#NAME?</v>
      </c>
      <c t="str" s="89" r="BE250">
        <f>IF(NOT(snowball),0,IF(V249&lt;=0,0,IF($C250&lt;=SUM($AZ250:BD250),0,IF(AS250+$C250-SUM($AZ250:BD250)&gt;V249+AG250,V249+AG250-AS250,$C250-SUM($AZ250:BD250)))))</f>
        <v>#NAME?</v>
      </c>
      <c t="str" s="89" r="BF250">
        <f>IF(NOT(snowball),0,IF(W249&lt;=0,0,IF($C250&lt;=SUM($AZ250:BE250),0,IF(AT250+$C250-SUM($AZ250:BE250)&gt;W249+AH250,W249+AH250-AT250,$C250-SUM($AZ250:BE250)))))</f>
        <v>#NAME?</v>
      </c>
      <c t="str" s="89" r="BG250">
        <f>IF(NOT(snowball),0,IF(X249&lt;=0,0,IF($C250&lt;=SUM($AZ250:BF250),0,IF(AU250+$C250-SUM($AZ250:BF250)&gt;X249+AI250,X249+AI250-AU250,$C250-SUM($AZ250:BF250)))))</f>
        <v>#NAME?</v>
      </c>
      <c t="str" s="89" r="BH250">
        <f>IF(NOT(snowball),0,IF(Y249&lt;=0,0,IF($C250&lt;=SUM($AZ250:BG250),0,IF(AV250+$C250-SUM($AZ250:BG250)&gt;Y249+AJ250,Y249+AJ250-AV250,$C250-SUM($AZ250:BG250)))))</f>
        <v>#NAME?</v>
      </c>
      <c t="str" s="89" r="BI250">
        <f>IF(NOT(snowball),0,IF(Z249&lt;=0,0,IF($C250&lt;=SUM($AZ250:BH250),0,IF(AW250+$C250-SUM($AZ250:BH250)&gt;Z249+AK250,Z249+AK250-AW250,$C250-SUM($AZ250:BH250)))))</f>
        <v>#NAME?</v>
      </c>
    </row>
    <row customHeight="1" r="251" ht="10.5">
      <c t="str" s="85" r="A251">
        <f>IF(SUM(Q250:Z250)&lt;=0,"",A250+1)</f>
        <v>#NAME?</v>
      </c>
      <c t="str" s="86" r="B251">
        <f>IF(A251="",NA(),DATE(YEAR(B250),MONTH(B250)+1,1))</f>
        <v>#NAME?</v>
      </c>
      <c t="str" s="87" r="C251">
        <f>IF(A251="","",IF(snowball,IF(($E$5-AX251)&lt;0,0,$E$5-AX251),"n/a")+D251)</f>
        <v>#NAME?</v>
      </c>
      <c s="88" r="D251"/>
      <c t="str" s="89" r="E251">
        <f>AN251+AZ251</f>
        <v>#NAME?</v>
      </c>
      <c t="str" s="89" r="F251">
        <f>AO251+BA251</f>
        <v>#NAME?</v>
      </c>
      <c t="str" s="89" r="G251">
        <f>AP251+BB251</f>
        <v>#NAME?</v>
      </c>
      <c t="str" s="89" r="H251">
        <f>AQ251+BC251</f>
        <v>#NAME?</v>
      </c>
      <c t="str" s="89" r="I251">
        <f>AR251+BD251</f>
        <v>#NAME?</v>
      </c>
      <c t="str" s="89" r="J251">
        <f>AS251+BE251</f>
        <v>#NAME?</v>
      </c>
      <c t="str" s="89" r="K251">
        <f>AT251+BF251</f>
        <v>#NAME?</v>
      </c>
      <c t="str" s="89" r="L251">
        <f>AU251+BG251</f>
        <v>#NAME?</v>
      </c>
      <c t="str" s="89" r="M251">
        <f>AV251+BH251</f>
        <v>#NAME?</v>
      </c>
      <c t="str" s="89" r="N251">
        <f>AW251+BI251</f>
        <v>#NAME?</v>
      </c>
      <c s="90" r="O251"/>
      <c t="str" s="89" r="P251">
        <f>SUM(Q251:Z251)</f>
        <v>#NAME?</v>
      </c>
      <c t="str" s="89" r="Q251">
        <f>IF(E$8=0,0,ROUND(Q250-(E251-AB251),2))</f>
        <v>#NAME?</v>
      </c>
      <c t="str" s="89" r="R251">
        <f>IF(F$8=0,0,ROUND(R250-(F251-AC251),2))</f>
        <v>#NAME?</v>
      </c>
      <c t="str" s="89" r="S251">
        <f>IF(G$8=0,0,ROUND(S250-(G251-AD251),2))</f>
        <v>#NAME?</v>
      </c>
      <c t="str" s="89" r="T251">
        <f>IF(H$8=0,0,ROUND(T250-(H251-AE251),2))</f>
        <v>#NAME?</v>
      </c>
      <c t="str" s="89" r="U251">
        <f>IF(I$8=0,0,ROUND(U250-(I251-AF251),2))</f>
        <v>#NAME?</v>
      </c>
      <c t="str" s="89" r="V251">
        <f>IF(J$8=0,0,ROUND(V250-(J251-AG251),2))</f>
        <v> -  </v>
      </c>
      <c t="str" s="89" r="W251">
        <f>IF(K$8=0,0,ROUND(W250-(K251-AH251),2))</f>
        <v> -  </v>
      </c>
      <c t="str" s="89" r="X251">
        <f>IF(L$8=0,0,ROUND(X250-(L251-AI251),2))</f>
        <v> -  </v>
      </c>
      <c t="str" s="89" r="Y251">
        <f>IF(M$8=0,0,ROUND(Y250-(M251-AJ251),2))</f>
        <v> -  </v>
      </c>
      <c t="str" s="89" r="Z251">
        <f>IF(N$8=0,0,ROUND(Z250-(N251-AK251),2))</f>
        <v> -  </v>
      </c>
      <c s="92" r="AA251"/>
      <c t="str" s="89" r="AB251">
        <f>ROUND(Q250*E$9/12,2)</f>
        <v>#NAME?</v>
      </c>
      <c t="str" s="89" r="AC251">
        <f>ROUND(R250*F$9/12,2)</f>
        <v>#NAME?</v>
      </c>
      <c t="str" s="89" r="AD251">
        <f>ROUND(S250*G$9/12,2)</f>
        <v>#NAME?</v>
      </c>
      <c t="str" s="89" r="AE251">
        <f>ROUND(T250*H$9/12,2)</f>
        <v>#NAME?</v>
      </c>
      <c t="str" s="89" r="AF251">
        <f>ROUND(U250*I$9/12,2)</f>
        <v>#NAME?</v>
      </c>
      <c t="str" s="89" r="AG251">
        <f>ROUND(V250*J$9/12,2)</f>
        <v> -  </v>
      </c>
      <c t="str" s="89" r="AH251">
        <f>ROUND(W250*K$9/12,2)</f>
        <v> -  </v>
      </c>
      <c t="str" s="89" r="AI251">
        <f>ROUND(X250*L$9/12,2)</f>
        <v> -  </v>
      </c>
      <c t="str" s="89" r="AJ251">
        <f>ROUND(Y250*M$9/12,2)</f>
        <v> -  </v>
      </c>
      <c t="str" s="89" r="AK251">
        <f>ROUND(Z250*N$9/12,2)</f>
        <v> -  </v>
      </c>
      <c t="str" s="89" r="AL251">
        <f>SUM(AB251:AK251)</f>
        <v>#NAME?</v>
      </c>
      <c s="93" r="AM251"/>
      <c t="str" s="89" r="AN251">
        <f>IF(Q250&gt;0,IF((Q250+AB251)&lt;E$10,Q250+AB251,E$10),0)</f>
        <v>#NAME?</v>
      </c>
      <c t="str" s="89" r="AO251">
        <f>IF(R250&gt;0,IF((R250+AC251)&lt;F$10,R250+AC251,F$10),0)</f>
        <v>#NAME?</v>
      </c>
      <c t="str" s="89" r="AP251">
        <f>IF(S250&gt;0,IF((S250+AD251)&lt;G$10,S250+AD251,G$10),0)</f>
        <v>#NAME?</v>
      </c>
      <c t="str" s="89" r="AQ251">
        <f>IF(T250&gt;0,IF((T250+AE251)&lt;H$10,T250+AE251,H$10),0)</f>
        <v>#NAME?</v>
      </c>
      <c t="str" s="89" r="AR251">
        <f>IF(U250&gt;0,IF((U250+AF251)&lt;I$10,U250+AF251,I$10),0)</f>
        <v>#NAME?</v>
      </c>
      <c t="str" s="89" r="AS251">
        <f>IF(V250&gt;0,IF((V250+AG251)&lt;J$10,V250+AG251,J$10),0)</f>
        <v> -  </v>
      </c>
      <c t="str" s="89" r="AT251">
        <f>IF(W250&gt;0,IF((W250+AH251)&lt;K$10,W250+AH251,K$10),0)</f>
        <v> -  </v>
      </c>
      <c t="str" s="89" r="AU251">
        <f>IF(X250&gt;0,IF((X250+AI251)&lt;L$10,X250+AI251,L$10),0)</f>
        <v> -  </v>
      </c>
      <c t="str" s="89" r="AV251">
        <f>IF(Y250&gt;0,IF((Y250+AJ251)&lt;M$10,Y250+AJ251,M$10),0)</f>
        <v> -  </v>
      </c>
      <c t="str" s="89" r="AW251">
        <f>IF(Z250&gt;0,IF((Z250+AK251)&lt;N$10,Z250+AK251,N$10),0)</f>
        <v> -  </v>
      </c>
      <c t="str" s="89" r="AX251">
        <f>SUM(AN251:AW251)</f>
        <v>#NAME?</v>
      </c>
      <c s="89" r="AY251"/>
      <c t="str" s="91" r="AZ251">
        <f>IF(NOT(snowball),0,IF(Q250&lt;=0,0,IF(AN251+$C251&gt;Q250+AB251,Q250+AB251-AN251,$C251)))</f>
        <v>#NAME?</v>
      </c>
      <c t="str" s="89" r="BA251">
        <f>IF(NOT(snowball),0,IF(R250&lt;=0,0,IF($C251&lt;=SUM($AZ251:AZ251),0,IF(AO251+$C251-SUM($AZ251:AZ251)&gt;R250+AC251,R250+AC251-AO251,$C251-SUM($AZ251:AZ251)))))</f>
        <v>#NAME?</v>
      </c>
      <c t="str" s="89" r="BB251">
        <f>IF(NOT(snowball),0,IF(S250&lt;=0,0,IF($C251&lt;=SUM($AZ251:BA251),0,IF(AP251+$C251-SUM($AZ251:BA251)&gt;S250+AD251,S250+AD251-AP251,$C251-SUM($AZ251:BA251)))))</f>
        <v>#NAME?</v>
      </c>
      <c t="str" s="89" r="BC251">
        <f>IF(NOT(snowball),0,IF(T250&lt;=0,0,IF($C251&lt;=SUM($AZ251:BB251),0,IF(AQ251+$C251-SUM($AZ251:BB251)&gt;T250+AE251,T250+AE251-AQ251,$C251-SUM($AZ251:BB251)))))</f>
        <v>#NAME?</v>
      </c>
      <c t="str" s="89" r="BD251">
        <f>IF(NOT(snowball),0,IF(U250&lt;=0,0,IF($C251&lt;=SUM($AZ251:BC251),0,IF(AR251+$C251-SUM($AZ251:BC251)&gt;U250+AF251,U250+AF251-AR251,$C251-SUM($AZ251:BC251)))))</f>
        <v>#NAME?</v>
      </c>
      <c t="str" s="89" r="BE251">
        <f>IF(NOT(snowball),0,IF(V250&lt;=0,0,IF($C251&lt;=SUM($AZ251:BD251),0,IF(AS251+$C251-SUM($AZ251:BD251)&gt;V250+AG251,V250+AG251-AS251,$C251-SUM($AZ251:BD251)))))</f>
        <v>#NAME?</v>
      </c>
      <c t="str" s="89" r="BF251">
        <f>IF(NOT(snowball),0,IF(W250&lt;=0,0,IF($C251&lt;=SUM($AZ251:BE251),0,IF(AT251+$C251-SUM($AZ251:BE251)&gt;W250+AH251,W250+AH251-AT251,$C251-SUM($AZ251:BE251)))))</f>
        <v>#NAME?</v>
      </c>
      <c t="str" s="89" r="BG251">
        <f>IF(NOT(snowball),0,IF(X250&lt;=0,0,IF($C251&lt;=SUM($AZ251:BF251),0,IF(AU251+$C251-SUM($AZ251:BF251)&gt;X250+AI251,X250+AI251-AU251,$C251-SUM($AZ251:BF251)))))</f>
        <v>#NAME?</v>
      </c>
      <c t="str" s="89" r="BH251">
        <f>IF(NOT(snowball),0,IF(Y250&lt;=0,0,IF($C251&lt;=SUM($AZ251:BG251),0,IF(AV251+$C251-SUM($AZ251:BG251)&gt;Y250+AJ251,Y250+AJ251-AV251,$C251-SUM($AZ251:BG251)))))</f>
        <v>#NAME?</v>
      </c>
      <c t="str" s="89" r="BI251">
        <f>IF(NOT(snowball),0,IF(Z250&lt;=0,0,IF($C251&lt;=SUM($AZ251:BH251),0,IF(AW251+$C251-SUM($AZ251:BH251)&gt;Z250+AK251,Z250+AK251-AW251,$C251-SUM($AZ251:BH251)))))</f>
        <v>#NAME?</v>
      </c>
    </row>
    <row customHeight="1" r="252" ht="10.5">
      <c t="str" s="85" r="A252">
        <f>IF(SUM(Q251:Z251)&lt;=0,"",A251+1)</f>
        <v>#NAME?</v>
      </c>
      <c t="str" s="86" r="B252">
        <f>IF(A252="",NA(),DATE(YEAR(B251),MONTH(B251)+1,1))</f>
        <v>#NAME?</v>
      </c>
      <c t="str" s="87" r="C252">
        <f>IF(A252="","",IF(snowball,IF(($E$5-AX252)&lt;0,0,$E$5-AX252),"n/a")+D252)</f>
        <v>#NAME?</v>
      </c>
      <c s="88" r="D252"/>
      <c t="str" s="89" r="E252">
        <f>AN252+AZ252</f>
        <v>#NAME?</v>
      </c>
      <c t="str" s="89" r="F252">
        <f>AO252+BA252</f>
        <v>#NAME?</v>
      </c>
      <c t="str" s="89" r="G252">
        <f>AP252+BB252</f>
        <v>#NAME?</v>
      </c>
      <c t="str" s="89" r="H252">
        <f>AQ252+BC252</f>
        <v>#NAME?</v>
      </c>
      <c t="str" s="89" r="I252">
        <f>AR252+BD252</f>
        <v>#NAME?</v>
      </c>
      <c t="str" s="89" r="J252">
        <f>AS252+BE252</f>
        <v>#NAME?</v>
      </c>
      <c t="str" s="89" r="K252">
        <f>AT252+BF252</f>
        <v>#NAME?</v>
      </c>
      <c t="str" s="89" r="L252">
        <f>AU252+BG252</f>
        <v>#NAME?</v>
      </c>
      <c t="str" s="89" r="M252">
        <f>AV252+BH252</f>
        <v>#NAME?</v>
      </c>
      <c t="str" s="89" r="N252">
        <f>AW252+BI252</f>
        <v>#NAME?</v>
      </c>
      <c s="90" r="O252"/>
      <c t="str" s="89" r="P252">
        <f>SUM(Q252:Z252)</f>
        <v>#NAME?</v>
      </c>
      <c t="str" s="89" r="Q252">
        <f>IF(E$8=0,0,ROUND(Q251-(E252-AB252),2))</f>
        <v>#NAME?</v>
      </c>
      <c t="str" s="89" r="R252">
        <f>IF(F$8=0,0,ROUND(R251-(F252-AC252),2))</f>
        <v>#NAME?</v>
      </c>
      <c t="str" s="89" r="S252">
        <f>IF(G$8=0,0,ROUND(S251-(G252-AD252),2))</f>
        <v>#NAME?</v>
      </c>
      <c t="str" s="89" r="T252">
        <f>IF(H$8=0,0,ROUND(T251-(H252-AE252),2))</f>
        <v>#NAME?</v>
      </c>
      <c t="str" s="89" r="U252">
        <f>IF(I$8=0,0,ROUND(U251-(I252-AF252),2))</f>
        <v>#NAME?</v>
      </c>
      <c t="str" s="89" r="V252">
        <f>IF(J$8=0,0,ROUND(V251-(J252-AG252),2))</f>
        <v> -  </v>
      </c>
      <c t="str" s="89" r="W252">
        <f>IF(K$8=0,0,ROUND(W251-(K252-AH252),2))</f>
        <v> -  </v>
      </c>
      <c t="str" s="89" r="X252">
        <f>IF(L$8=0,0,ROUND(X251-(L252-AI252),2))</f>
        <v> -  </v>
      </c>
      <c t="str" s="89" r="Y252">
        <f>IF(M$8=0,0,ROUND(Y251-(M252-AJ252),2))</f>
        <v> -  </v>
      </c>
      <c t="str" s="89" r="Z252">
        <f>IF(N$8=0,0,ROUND(Z251-(N252-AK252),2))</f>
        <v> -  </v>
      </c>
      <c s="92" r="AA252"/>
      <c t="str" s="89" r="AB252">
        <f>ROUND(Q251*E$9/12,2)</f>
        <v>#NAME?</v>
      </c>
      <c t="str" s="89" r="AC252">
        <f>ROUND(R251*F$9/12,2)</f>
        <v>#NAME?</v>
      </c>
      <c t="str" s="89" r="AD252">
        <f>ROUND(S251*G$9/12,2)</f>
        <v>#NAME?</v>
      </c>
      <c t="str" s="89" r="AE252">
        <f>ROUND(T251*H$9/12,2)</f>
        <v>#NAME?</v>
      </c>
      <c t="str" s="89" r="AF252">
        <f>ROUND(U251*I$9/12,2)</f>
        <v>#NAME?</v>
      </c>
      <c t="str" s="89" r="AG252">
        <f>ROUND(V251*J$9/12,2)</f>
        <v> -  </v>
      </c>
      <c t="str" s="89" r="AH252">
        <f>ROUND(W251*K$9/12,2)</f>
        <v> -  </v>
      </c>
      <c t="str" s="89" r="AI252">
        <f>ROUND(X251*L$9/12,2)</f>
        <v> -  </v>
      </c>
      <c t="str" s="89" r="AJ252">
        <f>ROUND(Y251*M$9/12,2)</f>
        <v> -  </v>
      </c>
      <c t="str" s="89" r="AK252">
        <f>ROUND(Z251*N$9/12,2)</f>
        <v> -  </v>
      </c>
      <c t="str" s="89" r="AL252">
        <f>SUM(AB252:AK252)</f>
        <v>#NAME?</v>
      </c>
      <c s="93" r="AM252"/>
      <c t="str" s="89" r="AN252">
        <f>IF(Q251&gt;0,IF((Q251+AB252)&lt;E$10,Q251+AB252,E$10),0)</f>
        <v>#NAME?</v>
      </c>
      <c t="str" s="89" r="AO252">
        <f>IF(R251&gt;0,IF((R251+AC252)&lt;F$10,R251+AC252,F$10),0)</f>
        <v>#NAME?</v>
      </c>
      <c t="str" s="89" r="AP252">
        <f>IF(S251&gt;0,IF((S251+AD252)&lt;G$10,S251+AD252,G$10),0)</f>
        <v>#NAME?</v>
      </c>
      <c t="str" s="89" r="AQ252">
        <f>IF(T251&gt;0,IF((T251+AE252)&lt;H$10,T251+AE252,H$10),0)</f>
        <v>#NAME?</v>
      </c>
      <c t="str" s="89" r="AR252">
        <f>IF(U251&gt;0,IF((U251+AF252)&lt;I$10,U251+AF252,I$10),0)</f>
        <v>#NAME?</v>
      </c>
      <c t="str" s="89" r="AS252">
        <f>IF(V251&gt;0,IF((V251+AG252)&lt;J$10,V251+AG252,J$10),0)</f>
        <v> -  </v>
      </c>
      <c t="str" s="89" r="AT252">
        <f>IF(W251&gt;0,IF((W251+AH252)&lt;K$10,W251+AH252,K$10),0)</f>
        <v> -  </v>
      </c>
      <c t="str" s="89" r="AU252">
        <f>IF(X251&gt;0,IF((X251+AI252)&lt;L$10,X251+AI252,L$10),0)</f>
        <v> -  </v>
      </c>
      <c t="str" s="89" r="AV252">
        <f>IF(Y251&gt;0,IF((Y251+AJ252)&lt;M$10,Y251+AJ252,M$10),0)</f>
        <v> -  </v>
      </c>
      <c t="str" s="89" r="AW252">
        <f>IF(Z251&gt;0,IF((Z251+AK252)&lt;N$10,Z251+AK252,N$10),0)</f>
        <v> -  </v>
      </c>
      <c t="str" s="89" r="AX252">
        <f>SUM(AN252:AW252)</f>
        <v>#NAME?</v>
      </c>
      <c s="89" r="AY252"/>
      <c t="str" s="91" r="AZ252">
        <f>IF(NOT(snowball),0,IF(Q251&lt;=0,0,IF(AN252+$C252&gt;Q251+AB252,Q251+AB252-AN252,$C252)))</f>
        <v>#NAME?</v>
      </c>
      <c t="str" s="89" r="BA252">
        <f>IF(NOT(snowball),0,IF(R251&lt;=0,0,IF($C252&lt;=SUM($AZ252:AZ252),0,IF(AO252+$C252-SUM($AZ252:AZ252)&gt;R251+AC252,R251+AC252-AO252,$C252-SUM($AZ252:AZ252)))))</f>
        <v>#NAME?</v>
      </c>
      <c t="str" s="89" r="BB252">
        <f>IF(NOT(snowball),0,IF(S251&lt;=0,0,IF($C252&lt;=SUM($AZ252:BA252),0,IF(AP252+$C252-SUM($AZ252:BA252)&gt;S251+AD252,S251+AD252-AP252,$C252-SUM($AZ252:BA252)))))</f>
        <v>#NAME?</v>
      </c>
      <c t="str" s="89" r="BC252">
        <f>IF(NOT(snowball),0,IF(T251&lt;=0,0,IF($C252&lt;=SUM($AZ252:BB252),0,IF(AQ252+$C252-SUM($AZ252:BB252)&gt;T251+AE252,T251+AE252-AQ252,$C252-SUM($AZ252:BB252)))))</f>
        <v>#NAME?</v>
      </c>
      <c t="str" s="89" r="BD252">
        <f>IF(NOT(snowball),0,IF(U251&lt;=0,0,IF($C252&lt;=SUM($AZ252:BC252),0,IF(AR252+$C252-SUM($AZ252:BC252)&gt;U251+AF252,U251+AF252-AR252,$C252-SUM($AZ252:BC252)))))</f>
        <v>#NAME?</v>
      </c>
      <c t="str" s="89" r="BE252">
        <f>IF(NOT(snowball),0,IF(V251&lt;=0,0,IF($C252&lt;=SUM($AZ252:BD252),0,IF(AS252+$C252-SUM($AZ252:BD252)&gt;V251+AG252,V251+AG252-AS252,$C252-SUM($AZ252:BD252)))))</f>
        <v>#NAME?</v>
      </c>
      <c t="str" s="89" r="BF252">
        <f>IF(NOT(snowball),0,IF(W251&lt;=0,0,IF($C252&lt;=SUM($AZ252:BE252),0,IF(AT252+$C252-SUM($AZ252:BE252)&gt;W251+AH252,W251+AH252-AT252,$C252-SUM($AZ252:BE252)))))</f>
        <v>#NAME?</v>
      </c>
      <c t="str" s="89" r="BG252">
        <f>IF(NOT(snowball),0,IF(X251&lt;=0,0,IF($C252&lt;=SUM($AZ252:BF252),0,IF(AU252+$C252-SUM($AZ252:BF252)&gt;X251+AI252,X251+AI252-AU252,$C252-SUM($AZ252:BF252)))))</f>
        <v>#NAME?</v>
      </c>
      <c t="str" s="89" r="BH252">
        <f>IF(NOT(snowball),0,IF(Y251&lt;=0,0,IF($C252&lt;=SUM($AZ252:BG252),0,IF(AV252+$C252-SUM($AZ252:BG252)&gt;Y251+AJ252,Y251+AJ252-AV252,$C252-SUM($AZ252:BG252)))))</f>
        <v>#NAME?</v>
      </c>
      <c t="str" s="89" r="BI252">
        <f>IF(NOT(snowball),0,IF(Z251&lt;=0,0,IF($C252&lt;=SUM($AZ252:BH252),0,IF(AW252+$C252-SUM($AZ252:BH252)&gt;Z251+AK252,Z251+AK252-AW252,$C252-SUM($AZ252:BH252)))))</f>
        <v>#NAME?</v>
      </c>
    </row>
    <row customHeight="1" r="253" ht="10.5">
      <c t="str" s="85" r="A253">
        <f>IF(SUM(Q252:Z252)&lt;=0,"",A252+1)</f>
        <v>#NAME?</v>
      </c>
      <c t="str" s="86" r="B253">
        <f>IF(A253="",NA(),DATE(YEAR(B252),MONTH(B252)+1,1))</f>
        <v>#NAME?</v>
      </c>
      <c t="str" s="87" r="C253">
        <f>IF(A253="","",IF(snowball,IF(($E$5-AX253)&lt;0,0,$E$5-AX253),"n/a")+D253)</f>
        <v>#NAME?</v>
      </c>
      <c s="88" r="D253"/>
      <c t="str" s="89" r="E253">
        <f>AN253+AZ253</f>
        <v>#NAME?</v>
      </c>
      <c t="str" s="89" r="F253">
        <f>AO253+BA253</f>
        <v>#NAME?</v>
      </c>
      <c t="str" s="89" r="G253">
        <f>AP253+BB253</f>
        <v>#NAME?</v>
      </c>
      <c t="str" s="89" r="H253">
        <f>AQ253+BC253</f>
        <v>#NAME?</v>
      </c>
      <c t="str" s="89" r="I253">
        <f>AR253+BD253</f>
        <v>#NAME?</v>
      </c>
      <c t="str" s="89" r="J253">
        <f>AS253+BE253</f>
        <v>#NAME?</v>
      </c>
      <c t="str" s="89" r="K253">
        <f>AT253+BF253</f>
        <v>#NAME?</v>
      </c>
      <c t="str" s="89" r="L253">
        <f>AU253+BG253</f>
        <v>#NAME?</v>
      </c>
      <c t="str" s="89" r="M253">
        <f>AV253+BH253</f>
        <v>#NAME?</v>
      </c>
      <c t="str" s="89" r="N253">
        <f>AW253+BI253</f>
        <v>#NAME?</v>
      </c>
      <c s="90" r="O253"/>
      <c t="str" s="89" r="P253">
        <f>SUM(Q253:Z253)</f>
        <v>#NAME?</v>
      </c>
      <c t="str" s="89" r="Q253">
        <f>IF(E$8=0,0,ROUND(Q252-(E253-AB253),2))</f>
        <v>#NAME?</v>
      </c>
      <c t="str" s="89" r="R253">
        <f>IF(F$8=0,0,ROUND(R252-(F253-AC253),2))</f>
        <v>#NAME?</v>
      </c>
      <c t="str" s="89" r="S253">
        <f>IF(G$8=0,0,ROUND(S252-(G253-AD253),2))</f>
        <v>#NAME?</v>
      </c>
      <c t="str" s="89" r="T253">
        <f>IF(H$8=0,0,ROUND(T252-(H253-AE253),2))</f>
        <v>#NAME?</v>
      </c>
      <c t="str" s="89" r="U253">
        <f>IF(I$8=0,0,ROUND(U252-(I253-AF253),2))</f>
        <v>#NAME?</v>
      </c>
      <c t="str" s="89" r="V253">
        <f>IF(J$8=0,0,ROUND(V252-(J253-AG253),2))</f>
        <v> -  </v>
      </c>
      <c t="str" s="89" r="W253">
        <f>IF(K$8=0,0,ROUND(W252-(K253-AH253),2))</f>
        <v> -  </v>
      </c>
      <c t="str" s="89" r="X253">
        <f>IF(L$8=0,0,ROUND(X252-(L253-AI253),2))</f>
        <v> -  </v>
      </c>
      <c t="str" s="89" r="Y253">
        <f>IF(M$8=0,0,ROUND(Y252-(M253-AJ253),2))</f>
        <v> -  </v>
      </c>
      <c t="str" s="89" r="Z253">
        <f>IF(N$8=0,0,ROUND(Z252-(N253-AK253),2))</f>
        <v> -  </v>
      </c>
      <c s="92" r="AA253"/>
      <c t="str" s="89" r="AB253">
        <f>ROUND(Q252*E$9/12,2)</f>
        <v>#NAME?</v>
      </c>
      <c t="str" s="89" r="AC253">
        <f>ROUND(R252*F$9/12,2)</f>
        <v>#NAME?</v>
      </c>
      <c t="str" s="89" r="AD253">
        <f>ROUND(S252*G$9/12,2)</f>
        <v>#NAME?</v>
      </c>
      <c t="str" s="89" r="AE253">
        <f>ROUND(T252*H$9/12,2)</f>
        <v>#NAME?</v>
      </c>
      <c t="str" s="89" r="AF253">
        <f>ROUND(U252*I$9/12,2)</f>
        <v>#NAME?</v>
      </c>
      <c t="str" s="89" r="AG253">
        <f>ROUND(V252*J$9/12,2)</f>
        <v> -  </v>
      </c>
      <c t="str" s="89" r="AH253">
        <f>ROUND(W252*K$9/12,2)</f>
        <v> -  </v>
      </c>
      <c t="str" s="89" r="AI253">
        <f>ROUND(X252*L$9/12,2)</f>
        <v> -  </v>
      </c>
      <c t="str" s="89" r="AJ253">
        <f>ROUND(Y252*M$9/12,2)</f>
        <v> -  </v>
      </c>
      <c t="str" s="89" r="AK253">
        <f>ROUND(Z252*N$9/12,2)</f>
        <v> -  </v>
      </c>
      <c t="str" s="89" r="AL253">
        <f>SUM(AB253:AK253)</f>
        <v>#NAME?</v>
      </c>
      <c s="93" r="AM253"/>
      <c t="str" s="89" r="AN253">
        <f>IF(Q252&gt;0,IF((Q252+AB253)&lt;E$10,Q252+AB253,E$10),0)</f>
        <v>#NAME?</v>
      </c>
      <c t="str" s="89" r="AO253">
        <f>IF(R252&gt;0,IF((R252+AC253)&lt;F$10,R252+AC253,F$10),0)</f>
        <v>#NAME?</v>
      </c>
      <c t="str" s="89" r="AP253">
        <f>IF(S252&gt;0,IF((S252+AD253)&lt;G$10,S252+AD253,G$10),0)</f>
        <v>#NAME?</v>
      </c>
      <c t="str" s="89" r="AQ253">
        <f>IF(T252&gt;0,IF((T252+AE253)&lt;H$10,T252+AE253,H$10),0)</f>
        <v>#NAME?</v>
      </c>
      <c t="str" s="89" r="AR253">
        <f>IF(U252&gt;0,IF((U252+AF253)&lt;I$10,U252+AF253,I$10),0)</f>
        <v>#NAME?</v>
      </c>
      <c t="str" s="89" r="AS253">
        <f>IF(V252&gt;0,IF((V252+AG253)&lt;J$10,V252+AG253,J$10),0)</f>
        <v> -  </v>
      </c>
      <c t="str" s="89" r="AT253">
        <f>IF(W252&gt;0,IF((W252+AH253)&lt;K$10,W252+AH253,K$10),0)</f>
        <v> -  </v>
      </c>
      <c t="str" s="89" r="AU253">
        <f>IF(X252&gt;0,IF((X252+AI253)&lt;L$10,X252+AI253,L$10),0)</f>
        <v> -  </v>
      </c>
      <c t="str" s="89" r="AV253">
        <f>IF(Y252&gt;0,IF((Y252+AJ253)&lt;M$10,Y252+AJ253,M$10),0)</f>
        <v> -  </v>
      </c>
      <c t="str" s="89" r="AW253">
        <f>IF(Z252&gt;0,IF((Z252+AK253)&lt;N$10,Z252+AK253,N$10),0)</f>
        <v> -  </v>
      </c>
      <c t="str" s="89" r="AX253">
        <f>SUM(AN253:AW253)</f>
        <v>#NAME?</v>
      </c>
      <c s="89" r="AY253"/>
      <c t="str" s="91" r="AZ253">
        <f>IF(NOT(snowball),0,IF(Q252&lt;=0,0,IF(AN253+$C253&gt;Q252+AB253,Q252+AB253-AN253,$C253)))</f>
        <v>#NAME?</v>
      </c>
      <c t="str" s="89" r="BA253">
        <f>IF(NOT(snowball),0,IF(R252&lt;=0,0,IF($C253&lt;=SUM($AZ253:AZ253),0,IF(AO253+$C253-SUM($AZ253:AZ253)&gt;R252+AC253,R252+AC253-AO253,$C253-SUM($AZ253:AZ253)))))</f>
        <v>#NAME?</v>
      </c>
      <c t="str" s="89" r="BB253">
        <f>IF(NOT(snowball),0,IF(S252&lt;=0,0,IF($C253&lt;=SUM($AZ253:BA253),0,IF(AP253+$C253-SUM($AZ253:BA253)&gt;S252+AD253,S252+AD253-AP253,$C253-SUM($AZ253:BA253)))))</f>
        <v>#NAME?</v>
      </c>
      <c t="str" s="89" r="BC253">
        <f>IF(NOT(snowball),0,IF(T252&lt;=0,0,IF($C253&lt;=SUM($AZ253:BB253),0,IF(AQ253+$C253-SUM($AZ253:BB253)&gt;T252+AE253,T252+AE253-AQ253,$C253-SUM($AZ253:BB253)))))</f>
        <v>#NAME?</v>
      </c>
      <c t="str" s="89" r="BD253">
        <f>IF(NOT(snowball),0,IF(U252&lt;=0,0,IF($C253&lt;=SUM($AZ253:BC253),0,IF(AR253+$C253-SUM($AZ253:BC253)&gt;U252+AF253,U252+AF253-AR253,$C253-SUM($AZ253:BC253)))))</f>
        <v>#NAME?</v>
      </c>
      <c t="str" s="89" r="BE253">
        <f>IF(NOT(snowball),0,IF(V252&lt;=0,0,IF($C253&lt;=SUM($AZ253:BD253),0,IF(AS253+$C253-SUM($AZ253:BD253)&gt;V252+AG253,V252+AG253-AS253,$C253-SUM($AZ253:BD253)))))</f>
        <v>#NAME?</v>
      </c>
      <c t="str" s="89" r="BF253">
        <f>IF(NOT(snowball),0,IF(W252&lt;=0,0,IF($C253&lt;=SUM($AZ253:BE253),0,IF(AT253+$C253-SUM($AZ253:BE253)&gt;W252+AH253,W252+AH253-AT253,$C253-SUM($AZ253:BE253)))))</f>
        <v>#NAME?</v>
      </c>
      <c t="str" s="89" r="BG253">
        <f>IF(NOT(snowball),0,IF(X252&lt;=0,0,IF($C253&lt;=SUM($AZ253:BF253),0,IF(AU253+$C253-SUM($AZ253:BF253)&gt;X252+AI253,X252+AI253-AU253,$C253-SUM($AZ253:BF253)))))</f>
        <v>#NAME?</v>
      </c>
      <c t="str" s="89" r="BH253">
        <f>IF(NOT(snowball),0,IF(Y252&lt;=0,0,IF($C253&lt;=SUM($AZ253:BG253),0,IF(AV253+$C253-SUM($AZ253:BG253)&gt;Y252+AJ253,Y252+AJ253-AV253,$C253-SUM($AZ253:BG253)))))</f>
        <v>#NAME?</v>
      </c>
      <c t="str" s="89" r="BI253">
        <f>IF(NOT(snowball),0,IF(Z252&lt;=0,0,IF($C253&lt;=SUM($AZ253:BH253),0,IF(AW253+$C253-SUM($AZ253:BH253)&gt;Z252+AK253,Z252+AK253-AW253,$C253-SUM($AZ253:BH253)))))</f>
        <v>#NAME?</v>
      </c>
    </row>
    <row customHeight="1" r="254" ht="10.5">
      <c t="str" s="85" r="A254">
        <f>IF(SUM(Q253:Z253)&lt;=0,"",A253+1)</f>
        <v>#NAME?</v>
      </c>
      <c t="str" s="86" r="B254">
        <f>IF(A254="",NA(),DATE(YEAR(B253),MONTH(B253)+1,1))</f>
        <v>#NAME?</v>
      </c>
      <c t="str" s="87" r="C254">
        <f>IF(A254="","",IF(snowball,IF(($E$5-AX254)&lt;0,0,$E$5-AX254),"n/a")+D254)</f>
        <v>#NAME?</v>
      </c>
      <c s="88" r="D254"/>
      <c t="str" s="89" r="E254">
        <f>AN254+AZ254</f>
        <v>#NAME?</v>
      </c>
      <c t="str" s="89" r="F254">
        <f>AO254+BA254</f>
        <v>#NAME?</v>
      </c>
      <c t="str" s="89" r="G254">
        <f>AP254+BB254</f>
        <v>#NAME?</v>
      </c>
      <c t="str" s="89" r="H254">
        <f>AQ254+BC254</f>
        <v>#NAME?</v>
      </c>
      <c t="str" s="89" r="I254">
        <f>AR254+BD254</f>
        <v>#NAME?</v>
      </c>
      <c t="str" s="89" r="J254">
        <f>AS254+BE254</f>
        <v>#NAME?</v>
      </c>
      <c t="str" s="89" r="K254">
        <f>AT254+BF254</f>
        <v>#NAME?</v>
      </c>
      <c t="str" s="89" r="L254">
        <f>AU254+BG254</f>
        <v>#NAME?</v>
      </c>
      <c t="str" s="89" r="M254">
        <f>AV254+BH254</f>
        <v>#NAME?</v>
      </c>
      <c t="str" s="89" r="N254">
        <f>AW254+BI254</f>
        <v>#NAME?</v>
      </c>
      <c s="90" r="O254"/>
      <c t="str" s="89" r="P254">
        <f>SUM(Q254:Z254)</f>
        <v>#NAME?</v>
      </c>
      <c t="str" s="89" r="Q254">
        <f>IF(E$8=0,0,ROUND(Q253-(E254-AB254),2))</f>
        <v>#NAME?</v>
      </c>
      <c t="str" s="89" r="R254">
        <f>IF(F$8=0,0,ROUND(R253-(F254-AC254),2))</f>
        <v>#NAME?</v>
      </c>
      <c t="str" s="89" r="S254">
        <f>IF(G$8=0,0,ROUND(S253-(G254-AD254),2))</f>
        <v>#NAME?</v>
      </c>
      <c t="str" s="89" r="T254">
        <f>IF(H$8=0,0,ROUND(T253-(H254-AE254),2))</f>
        <v>#NAME?</v>
      </c>
      <c t="str" s="89" r="U254">
        <f>IF(I$8=0,0,ROUND(U253-(I254-AF254),2))</f>
        <v>#NAME?</v>
      </c>
      <c t="str" s="89" r="V254">
        <f>IF(J$8=0,0,ROUND(V253-(J254-AG254),2))</f>
        <v> -  </v>
      </c>
      <c t="str" s="89" r="W254">
        <f>IF(K$8=0,0,ROUND(W253-(K254-AH254),2))</f>
        <v> -  </v>
      </c>
      <c t="str" s="89" r="X254">
        <f>IF(L$8=0,0,ROUND(X253-(L254-AI254),2))</f>
        <v> -  </v>
      </c>
      <c t="str" s="89" r="Y254">
        <f>IF(M$8=0,0,ROUND(Y253-(M254-AJ254),2))</f>
        <v> -  </v>
      </c>
      <c t="str" s="89" r="Z254">
        <f>IF(N$8=0,0,ROUND(Z253-(N254-AK254),2))</f>
        <v> -  </v>
      </c>
      <c s="92" r="AA254"/>
      <c t="str" s="89" r="AB254">
        <f>ROUND(Q253*E$9/12,2)</f>
        <v>#NAME?</v>
      </c>
      <c t="str" s="89" r="AC254">
        <f>ROUND(R253*F$9/12,2)</f>
        <v>#NAME?</v>
      </c>
      <c t="str" s="89" r="AD254">
        <f>ROUND(S253*G$9/12,2)</f>
        <v>#NAME?</v>
      </c>
      <c t="str" s="89" r="AE254">
        <f>ROUND(T253*H$9/12,2)</f>
        <v>#NAME?</v>
      </c>
      <c t="str" s="89" r="AF254">
        <f>ROUND(U253*I$9/12,2)</f>
        <v>#NAME?</v>
      </c>
      <c t="str" s="89" r="AG254">
        <f>ROUND(V253*J$9/12,2)</f>
        <v> -  </v>
      </c>
      <c t="str" s="89" r="AH254">
        <f>ROUND(W253*K$9/12,2)</f>
        <v> -  </v>
      </c>
      <c t="str" s="89" r="AI254">
        <f>ROUND(X253*L$9/12,2)</f>
        <v> -  </v>
      </c>
      <c t="str" s="89" r="AJ254">
        <f>ROUND(Y253*M$9/12,2)</f>
        <v> -  </v>
      </c>
      <c t="str" s="89" r="AK254">
        <f>ROUND(Z253*N$9/12,2)</f>
        <v> -  </v>
      </c>
      <c t="str" s="89" r="AL254">
        <f>SUM(AB254:AK254)</f>
        <v>#NAME?</v>
      </c>
      <c s="93" r="AM254"/>
      <c t="str" s="89" r="AN254">
        <f>IF(Q253&gt;0,IF((Q253+AB254)&lt;E$10,Q253+AB254,E$10),0)</f>
        <v>#NAME?</v>
      </c>
      <c t="str" s="89" r="AO254">
        <f>IF(R253&gt;0,IF((R253+AC254)&lt;F$10,R253+AC254,F$10),0)</f>
        <v>#NAME?</v>
      </c>
      <c t="str" s="89" r="AP254">
        <f>IF(S253&gt;0,IF((S253+AD254)&lt;G$10,S253+AD254,G$10),0)</f>
        <v>#NAME?</v>
      </c>
      <c t="str" s="89" r="AQ254">
        <f>IF(T253&gt;0,IF((T253+AE254)&lt;H$10,T253+AE254,H$10),0)</f>
        <v>#NAME?</v>
      </c>
      <c t="str" s="89" r="AR254">
        <f>IF(U253&gt;0,IF((U253+AF254)&lt;I$10,U253+AF254,I$10),0)</f>
        <v>#NAME?</v>
      </c>
      <c t="str" s="89" r="AS254">
        <f>IF(V253&gt;0,IF((V253+AG254)&lt;J$10,V253+AG254,J$10),0)</f>
        <v> -  </v>
      </c>
      <c t="str" s="89" r="AT254">
        <f>IF(W253&gt;0,IF((W253+AH254)&lt;K$10,W253+AH254,K$10),0)</f>
        <v> -  </v>
      </c>
      <c t="str" s="89" r="AU254">
        <f>IF(X253&gt;0,IF((X253+AI254)&lt;L$10,X253+AI254,L$10),0)</f>
        <v> -  </v>
      </c>
      <c t="str" s="89" r="AV254">
        <f>IF(Y253&gt;0,IF((Y253+AJ254)&lt;M$10,Y253+AJ254,M$10),0)</f>
        <v> -  </v>
      </c>
      <c t="str" s="89" r="AW254">
        <f>IF(Z253&gt;0,IF((Z253+AK254)&lt;N$10,Z253+AK254,N$10),0)</f>
        <v> -  </v>
      </c>
      <c t="str" s="89" r="AX254">
        <f>SUM(AN254:AW254)</f>
        <v>#NAME?</v>
      </c>
      <c s="89" r="AY254"/>
      <c t="str" s="91" r="AZ254">
        <f>IF(NOT(snowball),0,IF(Q253&lt;=0,0,IF(AN254+$C254&gt;Q253+AB254,Q253+AB254-AN254,$C254)))</f>
        <v>#NAME?</v>
      </c>
      <c t="str" s="89" r="BA254">
        <f>IF(NOT(snowball),0,IF(R253&lt;=0,0,IF($C254&lt;=SUM($AZ254:AZ254),0,IF(AO254+$C254-SUM($AZ254:AZ254)&gt;R253+AC254,R253+AC254-AO254,$C254-SUM($AZ254:AZ254)))))</f>
        <v>#NAME?</v>
      </c>
      <c t="str" s="89" r="BB254">
        <f>IF(NOT(snowball),0,IF(S253&lt;=0,0,IF($C254&lt;=SUM($AZ254:BA254),0,IF(AP254+$C254-SUM($AZ254:BA254)&gt;S253+AD254,S253+AD254-AP254,$C254-SUM($AZ254:BA254)))))</f>
        <v>#NAME?</v>
      </c>
      <c t="str" s="89" r="BC254">
        <f>IF(NOT(snowball),0,IF(T253&lt;=0,0,IF($C254&lt;=SUM($AZ254:BB254),0,IF(AQ254+$C254-SUM($AZ254:BB254)&gt;T253+AE254,T253+AE254-AQ254,$C254-SUM($AZ254:BB254)))))</f>
        <v>#NAME?</v>
      </c>
      <c t="str" s="89" r="BD254">
        <f>IF(NOT(snowball),0,IF(U253&lt;=0,0,IF($C254&lt;=SUM($AZ254:BC254),0,IF(AR254+$C254-SUM($AZ254:BC254)&gt;U253+AF254,U253+AF254-AR254,$C254-SUM($AZ254:BC254)))))</f>
        <v>#NAME?</v>
      </c>
      <c t="str" s="89" r="BE254">
        <f>IF(NOT(snowball),0,IF(V253&lt;=0,0,IF($C254&lt;=SUM($AZ254:BD254),0,IF(AS254+$C254-SUM($AZ254:BD254)&gt;V253+AG254,V253+AG254-AS254,$C254-SUM($AZ254:BD254)))))</f>
        <v>#NAME?</v>
      </c>
      <c t="str" s="89" r="BF254">
        <f>IF(NOT(snowball),0,IF(W253&lt;=0,0,IF($C254&lt;=SUM($AZ254:BE254),0,IF(AT254+$C254-SUM($AZ254:BE254)&gt;W253+AH254,W253+AH254-AT254,$C254-SUM($AZ254:BE254)))))</f>
        <v>#NAME?</v>
      </c>
      <c t="str" s="89" r="BG254">
        <f>IF(NOT(snowball),0,IF(X253&lt;=0,0,IF($C254&lt;=SUM($AZ254:BF254),0,IF(AU254+$C254-SUM($AZ254:BF254)&gt;X253+AI254,X253+AI254-AU254,$C254-SUM($AZ254:BF254)))))</f>
        <v>#NAME?</v>
      </c>
      <c t="str" s="89" r="BH254">
        <f>IF(NOT(snowball),0,IF(Y253&lt;=0,0,IF($C254&lt;=SUM($AZ254:BG254),0,IF(AV254+$C254-SUM($AZ254:BG254)&gt;Y253+AJ254,Y253+AJ254-AV254,$C254-SUM($AZ254:BG254)))))</f>
        <v>#NAME?</v>
      </c>
      <c t="str" s="89" r="BI254">
        <f>IF(NOT(snowball),0,IF(Z253&lt;=0,0,IF($C254&lt;=SUM($AZ254:BH254),0,IF(AW254+$C254-SUM($AZ254:BH254)&gt;Z253+AK254,Z253+AK254-AW254,$C254-SUM($AZ254:BH254)))))</f>
        <v>#NAME?</v>
      </c>
    </row>
    <row customHeight="1" r="255" ht="10.5">
      <c t="str" s="85" r="A255">
        <f>IF(SUM(Q254:Z254)&lt;=0,"",A254+1)</f>
        <v>#NAME?</v>
      </c>
      <c t="str" s="86" r="B255">
        <f>IF(A255="",NA(),DATE(YEAR(B254),MONTH(B254)+1,1))</f>
        <v>#NAME?</v>
      </c>
      <c t="str" s="87" r="C255">
        <f>IF(A255="","",IF(snowball,IF(($E$5-AX255)&lt;0,0,$E$5-AX255),"n/a")+D255)</f>
        <v>#NAME?</v>
      </c>
      <c s="88" r="D255"/>
      <c t="str" s="89" r="E255">
        <f>AN255+AZ255</f>
        <v>#NAME?</v>
      </c>
      <c t="str" s="89" r="F255">
        <f>AO255+BA255</f>
        <v>#NAME?</v>
      </c>
      <c t="str" s="89" r="G255">
        <f>AP255+BB255</f>
        <v>#NAME?</v>
      </c>
      <c t="str" s="89" r="H255">
        <f>AQ255+BC255</f>
        <v>#NAME?</v>
      </c>
      <c t="str" s="89" r="I255">
        <f>AR255+BD255</f>
        <v>#NAME?</v>
      </c>
      <c t="str" s="89" r="J255">
        <f>AS255+BE255</f>
        <v>#NAME?</v>
      </c>
      <c t="str" s="89" r="K255">
        <f>AT255+BF255</f>
        <v>#NAME?</v>
      </c>
      <c t="str" s="89" r="L255">
        <f>AU255+BG255</f>
        <v>#NAME?</v>
      </c>
      <c t="str" s="89" r="M255">
        <f>AV255+BH255</f>
        <v>#NAME?</v>
      </c>
      <c t="str" s="89" r="N255">
        <f>AW255+BI255</f>
        <v>#NAME?</v>
      </c>
      <c s="90" r="O255"/>
      <c t="str" s="89" r="P255">
        <f>SUM(Q255:Z255)</f>
        <v>#NAME?</v>
      </c>
      <c t="str" s="89" r="Q255">
        <f>IF(E$8=0,0,ROUND(Q254-(E255-AB255),2))</f>
        <v>#NAME?</v>
      </c>
      <c t="str" s="89" r="R255">
        <f>IF(F$8=0,0,ROUND(R254-(F255-AC255),2))</f>
        <v>#NAME?</v>
      </c>
      <c t="str" s="89" r="S255">
        <f>IF(G$8=0,0,ROUND(S254-(G255-AD255),2))</f>
        <v>#NAME?</v>
      </c>
      <c t="str" s="89" r="T255">
        <f>IF(H$8=0,0,ROUND(T254-(H255-AE255),2))</f>
        <v>#NAME?</v>
      </c>
      <c t="str" s="89" r="U255">
        <f>IF(I$8=0,0,ROUND(U254-(I255-AF255),2))</f>
        <v>#NAME?</v>
      </c>
      <c t="str" s="89" r="V255">
        <f>IF(J$8=0,0,ROUND(V254-(J255-AG255),2))</f>
        <v> -  </v>
      </c>
      <c t="str" s="89" r="W255">
        <f>IF(K$8=0,0,ROUND(W254-(K255-AH255),2))</f>
        <v> -  </v>
      </c>
      <c t="str" s="89" r="X255">
        <f>IF(L$8=0,0,ROUND(X254-(L255-AI255),2))</f>
        <v> -  </v>
      </c>
      <c t="str" s="89" r="Y255">
        <f>IF(M$8=0,0,ROUND(Y254-(M255-AJ255),2))</f>
        <v> -  </v>
      </c>
      <c t="str" s="89" r="Z255">
        <f>IF(N$8=0,0,ROUND(Z254-(N255-AK255),2))</f>
        <v> -  </v>
      </c>
      <c s="92" r="AA255"/>
      <c t="str" s="89" r="AB255">
        <f>ROUND(Q254*E$9/12,2)</f>
        <v>#NAME?</v>
      </c>
      <c t="str" s="89" r="AC255">
        <f>ROUND(R254*F$9/12,2)</f>
        <v>#NAME?</v>
      </c>
      <c t="str" s="89" r="AD255">
        <f>ROUND(S254*G$9/12,2)</f>
        <v>#NAME?</v>
      </c>
      <c t="str" s="89" r="AE255">
        <f>ROUND(T254*H$9/12,2)</f>
        <v>#NAME?</v>
      </c>
      <c t="str" s="89" r="AF255">
        <f>ROUND(U254*I$9/12,2)</f>
        <v>#NAME?</v>
      </c>
      <c t="str" s="89" r="AG255">
        <f>ROUND(V254*J$9/12,2)</f>
        <v> -  </v>
      </c>
      <c t="str" s="89" r="AH255">
        <f>ROUND(W254*K$9/12,2)</f>
        <v> -  </v>
      </c>
      <c t="str" s="89" r="AI255">
        <f>ROUND(X254*L$9/12,2)</f>
        <v> -  </v>
      </c>
      <c t="str" s="89" r="AJ255">
        <f>ROUND(Y254*M$9/12,2)</f>
        <v> -  </v>
      </c>
      <c t="str" s="89" r="AK255">
        <f>ROUND(Z254*N$9/12,2)</f>
        <v> -  </v>
      </c>
      <c t="str" s="89" r="AL255">
        <f>SUM(AB255:AK255)</f>
        <v>#NAME?</v>
      </c>
      <c s="93" r="AM255"/>
      <c t="str" s="89" r="AN255">
        <f>IF(Q254&gt;0,IF((Q254+AB255)&lt;E$10,Q254+AB255,E$10),0)</f>
        <v>#NAME?</v>
      </c>
      <c t="str" s="89" r="AO255">
        <f>IF(R254&gt;0,IF((R254+AC255)&lt;F$10,R254+AC255,F$10),0)</f>
        <v>#NAME?</v>
      </c>
      <c t="str" s="89" r="AP255">
        <f>IF(S254&gt;0,IF((S254+AD255)&lt;G$10,S254+AD255,G$10),0)</f>
        <v>#NAME?</v>
      </c>
      <c t="str" s="89" r="AQ255">
        <f>IF(T254&gt;0,IF((T254+AE255)&lt;H$10,T254+AE255,H$10),0)</f>
        <v>#NAME?</v>
      </c>
      <c t="str" s="89" r="AR255">
        <f>IF(U254&gt;0,IF((U254+AF255)&lt;I$10,U254+AF255,I$10),0)</f>
        <v>#NAME?</v>
      </c>
      <c t="str" s="89" r="AS255">
        <f>IF(V254&gt;0,IF((V254+AG255)&lt;J$10,V254+AG255,J$10),0)</f>
        <v> -  </v>
      </c>
      <c t="str" s="89" r="AT255">
        <f>IF(W254&gt;0,IF((W254+AH255)&lt;K$10,W254+AH255,K$10),0)</f>
        <v> -  </v>
      </c>
      <c t="str" s="89" r="AU255">
        <f>IF(X254&gt;0,IF((X254+AI255)&lt;L$10,X254+AI255,L$10),0)</f>
        <v> -  </v>
      </c>
      <c t="str" s="89" r="AV255">
        <f>IF(Y254&gt;0,IF((Y254+AJ255)&lt;M$10,Y254+AJ255,M$10),0)</f>
        <v> -  </v>
      </c>
      <c t="str" s="89" r="AW255">
        <f>IF(Z254&gt;0,IF((Z254+AK255)&lt;N$10,Z254+AK255,N$10),0)</f>
        <v> -  </v>
      </c>
      <c t="str" s="89" r="AX255">
        <f>SUM(AN255:AW255)</f>
        <v>#NAME?</v>
      </c>
      <c s="89" r="AY255"/>
      <c t="str" s="91" r="AZ255">
        <f>IF(NOT(snowball),0,IF(Q254&lt;=0,0,IF(AN255+$C255&gt;Q254+AB255,Q254+AB255-AN255,$C255)))</f>
        <v>#NAME?</v>
      </c>
      <c t="str" s="89" r="BA255">
        <f>IF(NOT(snowball),0,IF(R254&lt;=0,0,IF($C255&lt;=SUM($AZ255:AZ255),0,IF(AO255+$C255-SUM($AZ255:AZ255)&gt;R254+AC255,R254+AC255-AO255,$C255-SUM($AZ255:AZ255)))))</f>
        <v>#NAME?</v>
      </c>
      <c t="str" s="89" r="BB255">
        <f>IF(NOT(snowball),0,IF(S254&lt;=0,0,IF($C255&lt;=SUM($AZ255:BA255),0,IF(AP255+$C255-SUM($AZ255:BA255)&gt;S254+AD255,S254+AD255-AP255,$C255-SUM($AZ255:BA255)))))</f>
        <v>#NAME?</v>
      </c>
      <c t="str" s="89" r="BC255">
        <f>IF(NOT(snowball),0,IF(T254&lt;=0,0,IF($C255&lt;=SUM($AZ255:BB255),0,IF(AQ255+$C255-SUM($AZ255:BB255)&gt;T254+AE255,T254+AE255-AQ255,$C255-SUM($AZ255:BB255)))))</f>
        <v>#NAME?</v>
      </c>
      <c t="str" s="89" r="BD255">
        <f>IF(NOT(snowball),0,IF(U254&lt;=0,0,IF($C255&lt;=SUM($AZ255:BC255),0,IF(AR255+$C255-SUM($AZ255:BC255)&gt;U254+AF255,U254+AF255-AR255,$C255-SUM($AZ255:BC255)))))</f>
        <v>#NAME?</v>
      </c>
      <c t="str" s="89" r="BE255">
        <f>IF(NOT(snowball),0,IF(V254&lt;=0,0,IF($C255&lt;=SUM($AZ255:BD255),0,IF(AS255+$C255-SUM($AZ255:BD255)&gt;V254+AG255,V254+AG255-AS255,$C255-SUM($AZ255:BD255)))))</f>
        <v>#NAME?</v>
      </c>
      <c t="str" s="89" r="BF255">
        <f>IF(NOT(snowball),0,IF(W254&lt;=0,0,IF($C255&lt;=SUM($AZ255:BE255),0,IF(AT255+$C255-SUM($AZ255:BE255)&gt;W254+AH255,W254+AH255-AT255,$C255-SUM($AZ255:BE255)))))</f>
        <v>#NAME?</v>
      </c>
      <c t="str" s="89" r="BG255">
        <f>IF(NOT(snowball),0,IF(X254&lt;=0,0,IF($C255&lt;=SUM($AZ255:BF255),0,IF(AU255+$C255-SUM($AZ255:BF255)&gt;X254+AI255,X254+AI255-AU255,$C255-SUM($AZ255:BF255)))))</f>
        <v>#NAME?</v>
      </c>
      <c t="str" s="89" r="BH255">
        <f>IF(NOT(snowball),0,IF(Y254&lt;=0,0,IF($C255&lt;=SUM($AZ255:BG255),0,IF(AV255+$C255-SUM($AZ255:BG255)&gt;Y254+AJ255,Y254+AJ255-AV255,$C255-SUM($AZ255:BG255)))))</f>
        <v>#NAME?</v>
      </c>
      <c t="str" s="89" r="BI255">
        <f>IF(NOT(snowball),0,IF(Z254&lt;=0,0,IF($C255&lt;=SUM($AZ255:BH255),0,IF(AW255+$C255-SUM($AZ255:BH255)&gt;Z254+AK255,Z254+AK255-AW255,$C255-SUM($AZ255:BH255)))))</f>
        <v>#NAME?</v>
      </c>
    </row>
    <row customHeight="1" r="256" ht="10.5">
      <c t="str" s="85" r="A256">
        <f>IF(SUM(Q255:Z255)&lt;=0,"",A255+1)</f>
        <v>#NAME?</v>
      </c>
      <c t="str" s="86" r="B256">
        <f>IF(A256="",NA(),DATE(YEAR(B255),MONTH(B255)+1,1))</f>
        <v>#NAME?</v>
      </c>
      <c t="str" s="87" r="C256">
        <f>IF(A256="","",IF(snowball,IF(($E$5-AX256)&lt;0,0,$E$5-AX256),"n/a")+D256)</f>
        <v>#NAME?</v>
      </c>
      <c s="88" r="D256"/>
      <c t="str" s="89" r="E256">
        <f>AN256+AZ256</f>
        <v>#NAME?</v>
      </c>
      <c t="str" s="89" r="F256">
        <f>AO256+BA256</f>
        <v>#NAME?</v>
      </c>
      <c t="str" s="89" r="G256">
        <f>AP256+BB256</f>
        <v>#NAME?</v>
      </c>
      <c t="str" s="89" r="H256">
        <f>AQ256+BC256</f>
        <v>#NAME?</v>
      </c>
      <c t="str" s="89" r="I256">
        <f>AR256+BD256</f>
        <v>#NAME?</v>
      </c>
      <c t="str" s="89" r="J256">
        <f>AS256+BE256</f>
        <v>#NAME?</v>
      </c>
      <c t="str" s="89" r="K256">
        <f>AT256+BF256</f>
        <v>#NAME?</v>
      </c>
      <c t="str" s="89" r="L256">
        <f>AU256+BG256</f>
        <v>#NAME?</v>
      </c>
      <c t="str" s="89" r="M256">
        <f>AV256+BH256</f>
        <v>#NAME?</v>
      </c>
      <c t="str" s="89" r="N256">
        <f>AW256+BI256</f>
        <v>#NAME?</v>
      </c>
      <c s="90" r="O256"/>
      <c t="str" s="89" r="P256">
        <f>SUM(Q256:Z256)</f>
        <v>#NAME?</v>
      </c>
      <c t="str" s="89" r="Q256">
        <f>IF(E$8=0,0,ROUND(Q255-(E256-AB256),2))</f>
        <v>#NAME?</v>
      </c>
      <c t="str" s="89" r="R256">
        <f>IF(F$8=0,0,ROUND(R255-(F256-AC256),2))</f>
        <v>#NAME?</v>
      </c>
      <c t="str" s="89" r="S256">
        <f>IF(G$8=0,0,ROUND(S255-(G256-AD256),2))</f>
        <v>#NAME?</v>
      </c>
      <c t="str" s="89" r="T256">
        <f>IF(H$8=0,0,ROUND(T255-(H256-AE256),2))</f>
        <v>#NAME?</v>
      </c>
      <c t="str" s="89" r="U256">
        <f>IF(I$8=0,0,ROUND(U255-(I256-AF256),2))</f>
        <v>#NAME?</v>
      </c>
      <c t="str" s="89" r="V256">
        <f>IF(J$8=0,0,ROUND(V255-(J256-AG256),2))</f>
        <v> -  </v>
      </c>
      <c t="str" s="89" r="W256">
        <f>IF(K$8=0,0,ROUND(W255-(K256-AH256),2))</f>
        <v> -  </v>
      </c>
      <c t="str" s="89" r="X256">
        <f>IF(L$8=0,0,ROUND(X255-(L256-AI256),2))</f>
        <v> -  </v>
      </c>
      <c t="str" s="89" r="Y256">
        <f>IF(M$8=0,0,ROUND(Y255-(M256-AJ256),2))</f>
        <v> -  </v>
      </c>
      <c t="str" s="89" r="Z256">
        <f>IF(N$8=0,0,ROUND(Z255-(N256-AK256),2))</f>
        <v> -  </v>
      </c>
      <c s="92" r="AA256"/>
      <c t="str" s="89" r="AB256">
        <f>ROUND(Q255*E$9/12,2)</f>
        <v>#NAME?</v>
      </c>
      <c t="str" s="89" r="AC256">
        <f>ROUND(R255*F$9/12,2)</f>
        <v>#NAME?</v>
      </c>
      <c t="str" s="89" r="AD256">
        <f>ROUND(S255*G$9/12,2)</f>
        <v>#NAME?</v>
      </c>
      <c t="str" s="89" r="AE256">
        <f>ROUND(T255*H$9/12,2)</f>
        <v>#NAME?</v>
      </c>
      <c t="str" s="89" r="AF256">
        <f>ROUND(U255*I$9/12,2)</f>
        <v>#NAME?</v>
      </c>
      <c t="str" s="89" r="AG256">
        <f>ROUND(V255*J$9/12,2)</f>
        <v> -  </v>
      </c>
      <c t="str" s="89" r="AH256">
        <f>ROUND(W255*K$9/12,2)</f>
        <v> -  </v>
      </c>
      <c t="str" s="89" r="AI256">
        <f>ROUND(X255*L$9/12,2)</f>
        <v> -  </v>
      </c>
      <c t="str" s="89" r="AJ256">
        <f>ROUND(Y255*M$9/12,2)</f>
        <v> -  </v>
      </c>
      <c t="str" s="89" r="AK256">
        <f>ROUND(Z255*N$9/12,2)</f>
        <v> -  </v>
      </c>
      <c t="str" s="89" r="AL256">
        <f>SUM(AB256:AK256)</f>
        <v>#NAME?</v>
      </c>
      <c s="93" r="AM256"/>
      <c t="str" s="89" r="AN256">
        <f>IF(Q255&gt;0,IF((Q255+AB256)&lt;E$10,Q255+AB256,E$10),0)</f>
        <v>#NAME?</v>
      </c>
      <c t="str" s="89" r="AO256">
        <f>IF(R255&gt;0,IF((R255+AC256)&lt;F$10,R255+AC256,F$10),0)</f>
        <v>#NAME?</v>
      </c>
      <c t="str" s="89" r="AP256">
        <f>IF(S255&gt;0,IF((S255+AD256)&lt;G$10,S255+AD256,G$10),0)</f>
        <v>#NAME?</v>
      </c>
      <c t="str" s="89" r="AQ256">
        <f>IF(T255&gt;0,IF((T255+AE256)&lt;H$10,T255+AE256,H$10),0)</f>
        <v>#NAME?</v>
      </c>
      <c t="str" s="89" r="AR256">
        <f>IF(U255&gt;0,IF((U255+AF256)&lt;I$10,U255+AF256,I$10),0)</f>
        <v>#NAME?</v>
      </c>
      <c t="str" s="89" r="AS256">
        <f>IF(V255&gt;0,IF((V255+AG256)&lt;J$10,V255+AG256,J$10),0)</f>
        <v> -  </v>
      </c>
      <c t="str" s="89" r="AT256">
        <f>IF(W255&gt;0,IF((W255+AH256)&lt;K$10,W255+AH256,K$10),0)</f>
        <v> -  </v>
      </c>
      <c t="str" s="89" r="AU256">
        <f>IF(X255&gt;0,IF((X255+AI256)&lt;L$10,X255+AI256,L$10),0)</f>
        <v> -  </v>
      </c>
      <c t="str" s="89" r="AV256">
        <f>IF(Y255&gt;0,IF((Y255+AJ256)&lt;M$10,Y255+AJ256,M$10),0)</f>
        <v> -  </v>
      </c>
      <c t="str" s="89" r="AW256">
        <f>IF(Z255&gt;0,IF((Z255+AK256)&lt;N$10,Z255+AK256,N$10),0)</f>
        <v> -  </v>
      </c>
      <c t="str" s="89" r="AX256">
        <f>SUM(AN256:AW256)</f>
        <v>#NAME?</v>
      </c>
      <c s="89" r="AY256"/>
      <c t="str" s="91" r="AZ256">
        <f>IF(NOT(snowball),0,IF(Q255&lt;=0,0,IF(AN256+$C256&gt;Q255+AB256,Q255+AB256-AN256,$C256)))</f>
        <v>#NAME?</v>
      </c>
      <c t="str" s="89" r="BA256">
        <f>IF(NOT(snowball),0,IF(R255&lt;=0,0,IF($C256&lt;=SUM($AZ256:AZ256),0,IF(AO256+$C256-SUM($AZ256:AZ256)&gt;R255+AC256,R255+AC256-AO256,$C256-SUM($AZ256:AZ256)))))</f>
        <v>#NAME?</v>
      </c>
      <c t="str" s="89" r="BB256">
        <f>IF(NOT(snowball),0,IF(S255&lt;=0,0,IF($C256&lt;=SUM($AZ256:BA256),0,IF(AP256+$C256-SUM($AZ256:BA256)&gt;S255+AD256,S255+AD256-AP256,$C256-SUM($AZ256:BA256)))))</f>
        <v>#NAME?</v>
      </c>
      <c t="str" s="89" r="BC256">
        <f>IF(NOT(snowball),0,IF(T255&lt;=0,0,IF($C256&lt;=SUM($AZ256:BB256),0,IF(AQ256+$C256-SUM($AZ256:BB256)&gt;T255+AE256,T255+AE256-AQ256,$C256-SUM($AZ256:BB256)))))</f>
        <v>#NAME?</v>
      </c>
      <c t="str" s="89" r="BD256">
        <f>IF(NOT(snowball),0,IF(U255&lt;=0,0,IF($C256&lt;=SUM($AZ256:BC256),0,IF(AR256+$C256-SUM($AZ256:BC256)&gt;U255+AF256,U255+AF256-AR256,$C256-SUM($AZ256:BC256)))))</f>
        <v>#NAME?</v>
      </c>
      <c t="str" s="89" r="BE256">
        <f>IF(NOT(snowball),0,IF(V255&lt;=0,0,IF($C256&lt;=SUM($AZ256:BD256),0,IF(AS256+$C256-SUM($AZ256:BD256)&gt;V255+AG256,V255+AG256-AS256,$C256-SUM($AZ256:BD256)))))</f>
        <v>#NAME?</v>
      </c>
      <c t="str" s="89" r="BF256">
        <f>IF(NOT(snowball),0,IF(W255&lt;=0,0,IF($C256&lt;=SUM($AZ256:BE256),0,IF(AT256+$C256-SUM($AZ256:BE256)&gt;W255+AH256,W255+AH256-AT256,$C256-SUM($AZ256:BE256)))))</f>
        <v>#NAME?</v>
      </c>
      <c t="str" s="89" r="BG256">
        <f>IF(NOT(snowball),0,IF(X255&lt;=0,0,IF($C256&lt;=SUM($AZ256:BF256),0,IF(AU256+$C256-SUM($AZ256:BF256)&gt;X255+AI256,X255+AI256-AU256,$C256-SUM($AZ256:BF256)))))</f>
        <v>#NAME?</v>
      </c>
      <c t="str" s="89" r="BH256">
        <f>IF(NOT(snowball),0,IF(Y255&lt;=0,0,IF($C256&lt;=SUM($AZ256:BG256),0,IF(AV256+$C256-SUM($AZ256:BG256)&gt;Y255+AJ256,Y255+AJ256-AV256,$C256-SUM($AZ256:BG256)))))</f>
        <v>#NAME?</v>
      </c>
      <c t="str" s="89" r="BI256">
        <f>IF(NOT(snowball),0,IF(Z255&lt;=0,0,IF($C256&lt;=SUM($AZ256:BH256),0,IF(AW256+$C256-SUM($AZ256:BH256)&gt;Z255+AK256,Z255+AK256-AW256,$C256-SUM($AZ256:BH256)))))</f>
        <v>#NAME?</v>
      </c>
    </row>
    <row customHeight="1" r="257" ht="10.5">
      <c t="str" s="85" r="A257">
        <f>IF(SUM(Q256:Z256)&lt;=0,"",A256+1)</f>
        <v>#NAME?</v>
      </c>
      <c t="str" s="86" r="B257">
        <f>IF(A257="",NA(),DATE(YEAR(B256),MONTH(B256)+1,1))</f>
        <v>#NAME?</v>
      </c>
      <c t="str" s="87" r="C257">
        <f>IF(A257="","",IF(snowball,IF(($E$5-AX257)&lt;0,0,$E$5-AX257),"n/a")+D257)</f>
        <v>#NAME?</v>
      </c>
      <c s="88" r="D257"/>
      <c t="str" s="89" r="E257">
        <f>AN257+AZ257</f>
        <v>#NAME?</v>
      </c>
      <c t="str" s="89" r="F257">
        <f>AO257+BA257</f>
        <v>#NAME?</v>
      </c>
      <c t="str" s="89" r="G257">
        <f>AP257+BB257</f>
        <v>#NAME?</v>
      </c>
      <c t="str" s="89" r="H257">
        <f>AQ257+BC257</f>
        <v>#NAME?</v>
      </c>
      <c t="str" s="89" r="I257">
        <f>AR257+BD257</f>
        <v>#NAME?</v>
      </c>
      <c t="str" s="89" r="J257">
        <f>AS257+BE257</f>
        <v>#NAME?</v>
      </c>
      <c t="str" s="89" r="K257">
        <f>AT257+BF257</f>
        <v>#NAME?</v>
      </c>
      <c t="str" s="89" r="L257">
        <f>AU257+BG257</f>
        <v>#NAME?</v>
      </c>
      <c t="str" s="89" r="M257">
        <f>AV257+BH257</f>
        <v>#NAME?</v>
      </c>
      <c t="str" s="89" r="N257">
        <f>AW257+BI257</f>
        <v>#NAME?</v>
      </c>
      <c s="90" r="O257"/>
      <c t="str" s="89" r="P257">
        <f>SUM(Q257:Z257)</f>
        <v>#NAME?</v>
      </c>
      <c t="str" s="89" r="Q257">
        <f>IF(E$8=0,0,ROUND(Q256-(E257-AB257),2))</f>
        <v>#NAME?</v>
      </c>
      <c t="str" s="89" r="R257">
        <f>IF(F$8=0,0,ROUND(R256-(F257-AC257),2))</f>
        <v>#NAME?</v>
      </c>
      <c t="str" s="89" r="S257">
        <f>IF(G$8=0,0,ROUND(S256-(G257-AD257),2))</f>
        <v>#NAME?</v>
      </c>
      <c t="str" s="89" r="T257">
        <f>IF(H$8=0,0,ROUND(T256-(H257-AE257),2))</f>
        <v>#NAME?</v>
      </c>
      <c t="str" s="89" r="U257">
        <f>IF(I$8=0,0,ROUND(U256-(I257-AF257),2))</f>
        <v>#NAME?</v>
      </c>
      <c t="str" s="89" r="V257">
        <f>IF(J$8=0,0,ROUND(V256-(J257-AG257),2))</f>
        <v> -  </v>
      </c>
      <c t="str" s="89" r="W257">
        <f>IF(K$8=0,0,ROUND(W256-(K257-AH257),2))</f>
        <v> -  </v>
      </c>
      <c t="str" s="89" r="X257">
        <f>IF(L$8=0,0,ROUND(X256-(L257-AI257),2))</f>
        <v> -  </v>
      </c>
      <c t="str" s="89" r="Y257">
        <f>IF(M$8=0,0,ROUND(Y256-(M257-AJ257),2))</f>
        <v> -  </v>
      </c>
      <c t="str" s="89" r="Z257">
        <f>IF(N$8=0,0,ROUND(Z256-(N257-AK257),2))</f>
        <v> -  </v>
      </c>
      <c s="92" r="AA257"/>
      <c t="str" s="89" r="AB257">
        <f>ROUND(Q256*E$9/12,2)</f>
        <v>#NAME?</v>
      </c>
      <c t="str" s="89" r="AC257">
        <f>ROUND(R256*F$9/12,2)</f>
        <v>#NAME?</v>
      </c>
      <c t="str" s="89" r="AD257">
        <f>ROUND(S256*G$9/12,2)</f>
        <v>#NAME?</v>
      </c>
      <c t="str" s="89" r="AE257">
        <f>ROUND(T256*H$9/12,2)</f>
        <v>#NAME?</v>
      </c>
      <c t="str" s="89" r="AF257">
        <f>ROUND(U256*I$9/12,2)</f>
        <v>#NAME?</v>
      </c>
      <c t="str" s="89" r="AG257">
        <f>ROUND(V256*J$9/12,2)</f>
        <v> -  </v>
      </c>
      <c t="str" s="89" r="AH257">
        <f>ROUND(W256*K$9/12,2)</f>
        <v> -  </v>
      </c>
      <c t="str" s="89" r="AI257">
        <f>ROUND(X256*L$9/12,2)</f>
        <v> -  </v>
      </c>
      <c t="str" s="89" r="AJ257">
        <f>ROUND(Y256*M$9/12,2)</f>
        <v> -  </v>
      </c>
      <c t="str" s="89" r="AK257">
        <f>ROUND(Z256*N$9/12,2)</f>
        <v> -  </v>
      </c>
      <c t="str" s="89" r="AL257">
        <f>SUM(AB257:AK257)</f>
        <v>#NAME?</v>
      </c>
      <c s="93" r="AM257"/>
      <c t="str" s="89" r="AN257">
        <f>IF(Q256&gt;0,IF((Q256+AB257)&lt;E$10,Q256+AB257,E$10),0)</f>
        <v>#NAME?</v>
      </c>
      <c t="str" s="89" r="AO257">
        <f>IF(R256&gt;0,IF((R256+AC257)&lt;F$10,R256+AC257,F$10),0)</f>
        <v>#NAME?</v>
      </c>
      <c t="str" s="89" r="AP257">
        <f>IF(S256&gt;0,IF((S256+AD257)&lt;G$10,S256+AD257,G$10),0)</f>
        <v>#NAME?</v>
      </c>
      <c t="str" s="89" r="AQ257">
        <f>IF(T256&gt;0,IF((T256+AE257)&lt;H$10,T256+AE257,H$10),0)</f>
        <v>#NAME?</v>
      </c>
      <c t="str" s="89" r="AR257">
        <f>IF(U256&gt;0,IF((U256+AF257)&lt;I$10,U256+AF257,I$10),0)</f>
        <v>#NAME?</v>
      </c>
      <c t="str" s="89" r="AS257">
        <f>IF(V256&gt;0,IF((V256+AG257)&lt;J$10,V256+AG257,J$10),0)</f>
        <v> -  </v>
      </c>
      <c t="str" s="89" r="AT257">
        <f>IF(W256&gt;0,IF((W256+AH257)&lt;K$10,W256+AH257,K$10),0)</f>
        <v> -  </v>
      </c>
      <c t="str" s="89" r="AU257">
        <f>IF(X256&gt;0,IF((X256+AI257)&lt;L$10,X256+AI257,L$10),0)</f>
        <v> -  </v>
      </c>
      <c t="str" s="89" r="AV257">
        <f>IF(Y256&gt;0,IF((Y256+AJ257)&lt;M$10,Y256+AJ257,M$10),0)</f>
        <v> -  </v>
      </c>
      <c t="str" s="89" r="AW257">
        <f>IF(Z256&gt;0,IF((Z256+AK257)&lt;N$10,Z256+AK257,N$10),0)</f>
        <v> -  </v>
      </c>
      <c t="str" s="89" r="AX257">
        <f>SUM(AN257:AW257)</f>
        <v>#NAME?</v>
      </c>
      <c s="89" r="AY257"/>
      <c t="str" s="91" r="AZ257">
        <f>IF(NOT(snowball),0,IF(Q256&lt;=0,0,IF(AN257+$C257&gt;Q256+AB257,Q256+AB257-AN257,$C257)))</f>
        <v>#NAME?</v>
      </c>
      <c t="str" s="89" r="BA257">
        <f>IF(NOT(snowball),0,IF(R256&lt;=0,0,IF($C257&lt;=SUM($AZ257:AZ257),0,IF(AO257+$C257-SUM($AZ257:AZ257)&gt;R256+AC257,R256+AC257-AO257,$C257-SUM($AZ257:AZ257)))))</f>
        <v>#NAME?</v>
      </c>
      <c t="str" s="89" r="BB257">
        <f>IF(NOT(snowball),0,IF(S256&lt;=0,0,IF($C257&lt;=SUM($AZ257:BA257),0,IF(AP257+$C257-SUM($AZ257:BA257)&gt;S256+AD257,S256+AD257-AP257,$C257-SUM($AZ257:BA257)))))</f>
        <v>#NAME?</v>
      </c>
      <c t="str" s="89" r="BC257">
        <f>IF(NOT(snowball),0,IF(T256&lt;=0,0,IF($C257&lt;=SUM($AZ257:BB257),0,IF(AQ257+$C257-SUM($AZ257:BB257)&gt;T256+AE257,T256+AE257-AQ257,$C257-SUM($AZ257:BB257)))))</f>
        <v>#NAME?</v>
      </c>
      <c t="str" s="89" r="BD257">
        <f>IF(NOT(snowball),0,IF(U256&lt;=0,0,IF($C257&lt;=SUM($AZ257:BC257),0,IF(AR257+$C257-SUM($AZ257:BC257)&gt;U256+AF257,U256+AF257-AR257,$C257-SUM($AZ257:BC257)))))</f>
        <v>#NAME?</v>
      </c>
      <c t="str" s="89" r="BE257">
        <f>IF(NOT(snowball),0,IF(V256&lt;=0,0,IF($C257&lt;=SUM($AZ257:BD257),0,IF(AS257+$C257-SUM($AZ257:BD257)&gt;V256+AG257,V256+AG257-AS257,$C257-SUM($AZ257:BD257)))))</f>
        <v>#NAME?</v>
      </c>
      <c t="str" s="89" r="BF257">
        <f>IF(NOT(snowball),0,IF(W256&lt;=0,0,IF($C257&lt;=SUM($AZ257:BE257),0,IF(AT257+$C257-SUM($AZ257:BE257)&gt;W256+AH257,W256+AH257-AT257,$C257-SUM($AZ257:BE257)))))</f>
        <v>#NAME?</v>
      </c>
      <c t="str" s="89" r="BG257">
        <f>IF(NOT(snowball),0,IF(X256&lt;=0,0,IF($C257&lt;=SUM($AZ257:BF257),0,IF(AU257+$C257-SUM($AZ257:BF257)&gt;X256+AI257,X256+AI257-AU257,$C257-SUM($AZ257:BF257)))))</f>
        <v>#NAME?</v>
      </c>
      <c t="str" s="89" r="BH257">
        <f>IF(NOT(snowball),0,IF(Y256&lt;=0,0,IF($C257&lt;=SUM($AZ257:BG257),0,IF(AV257+$C257-SUM($AZ257:BG257)&gt;Y256+AJ257,Y256+AJ257-AV257,$C257-SUM($AZ257:BG257)))))</f>
        <v>#NAME?</v>
      </c>
      <c t="str" s="89" r="BI257">
        <f>IF(NOT(snowball),0,IF(Z256&lt;=0,0,IF($C257&lt;=SUM($AZ257:BH257),0,IF(AW257+$C257-SUM($AZ257:BH257)&gt;Z256+AK257,Z256+AK257-AW257,$C257-SUM($AZ257:BH257)))))</f>
        <v>#NAME?</v>
      </c>
    </row>
    <row customHeight="1" r="258" ht="10.5">
      <c t="str" s="85" r="A258">
        <f>IF(SUM(Q257:Z257)&lt;=0,"",A257+1)</f>
        <v>#NAME?</v>
      </c>
      <c t="str" s="86" r="B258">
        <f>IF(A258="",NA(),DATE(YEAR(B257),MONTH(B257)+1,1))</f>
        <v>#NAME?</v>
      </c>
      <c t="str" s="87" r="C258">
        <f>IF(A258="","",IF(snowball,IF(($E$5-AX258)&lt;0,0,$E$5-AX258),"n/a")+D258)</f>
        <v>#NAME?</v>
      </c>
      <c s="88" r="D258"/>
      <c t="str" s="89" r="E258">
        <f>AN258+AZ258</f>
        <v>#NAME?</v>
      </c>
      <c t="str" s="89" r="F258">
        <f>AO258+BA258</f>
        <v>#NAME?</v>
      </c>
      <c t="str" s="89" r="G258">
        <f>AP258+BB258</f>
        <v>#NAME?</v>
      </c>
      <c t="str" s="89" r="H258">
        <f>AQ258+BC258</f>
        <v>#NAME?</v>
      </c>
      <c t="str" s="89" r="I258">
        <f>AR258+BD258</f>
        <v>#NAME?</v>
      </c>
      <c t="str" s="89" r="J258">
        <f>AS258+BE258</f>
        <v>#NAME?</v>
      </c>
      <c t="str" s="89" r="K258">
        <f>AT258+BF258</f>
        <v>#NAME?</v>
      </c>
      <c t="str" s="89" r="L258">
        <f>AU258+BG258</f>
        <v>#NAME?</v>
      </c>
      <c t="str" s="89" r="M258">
        <f>AV258+BH258</f>
        <v>#NAME?</v>
      </c>
      <c t="str" s="89" r="N258">
        <f>AW258+BI258</f>
        <v>#NAME?</v>
      </c>
      <c s="90" r="O258"/>
      <c t="str" s="89" r="P258">
        <f>SUM(Q258:Z258)</f>
        <v>#NAME?</v>
      </c>
      <c t="str" s="89" r="Q258">
        <f>IF(E$8=0,0,ROUND(Q257-(E258-AB258),2))</f>
        <v>#NAME?</v>
      </c>
      <c t="str" s="89" r="R258">
        <f>IF(F$8=0,0,ROUND(R257-(F258-AC258),2))</f>
        <v>#NAME?</v>
      </c>
      <c t="str" s="89" r="S258">
        <f>IF(G$8=0,0,ROUND(S257-(G258-AD258),2))</f>
        <v>#NAME?</v>
      </c>
      <c t="str" s="89" r="T258">
        <f>IF(H$8=0,0,ROUND(T257-(H258-AE258),2))</f>
        <v>#NAME?</v>
      </c>
      <c t="str" s="89" r="U258">
        <f>IF(I$8=0,0,ROUND(U257-(I258-AF258),2))</f>
        <v>#NAME?</v>
      </c>
      <c t="str" s="89" r="V258">
        <f>IF(J$8=0,0,ROUND(V257-(J258-AG258),2))</f>
        <v> -  </v>
      </c>
      <c t="str" s="89" r="W258">
        <f>IF(K$8=0,0,ROUND(W257-(K258-AH258),2))</f>
        <v> -  </v>
      </c>
      <c t="str" s="89" r="X258">
        <f>IF(L$8=0,0,ROUND(X257-(L258-AI258),2))</f>
        <v> -  </v>
      </c>
      <c t="str" s="89" r="Y258">
        <f>IF(M$8=0,0,ROUND(Y257-(M258-AJ258),2))</f>
        <v> -  </v>
      </c>
      <c t="str" s="89" r="Z258">
        <f>IF(N$8=0,0,ROUND(Z257-(N258-AK258),2))</f>
        <v> -  </v>
      </c>
      <c s="92" r="AA258"/>
      <c t="str" s="89" r="AB258">
        <f>ROUND(Q257*E$9/12,2)</f>
        <v>#NAME?</v>
      </c>
      <c t="str" s="89" r="AC258">
        <f>ROUND(R257*F$9/12,2)</f>
        <v>#NAME?</v>
      </c>
      <c t="str" s="89" r="AD258">
        <f>ROUND(S257*G$9/12,2)</f>
        <v>#NAME?</v>
      </c>
      <c t="str" s="89" r="AE258">
        <f>ROUND(T257*H$9/12,2)</f>
        <v>#NAME?</v>
      </c>
      <c t="str" s="89" r="AF258">
        <f>ROUND(U257*I$9/12,2)</f>
        <v>#NAME?</v>
      </c>
      <c t="str" s="89" r="AG258">
        <f>ROUND(V257*J$9/12,2)</f>
        <v> -  </v>
      </c>
      <c t="str" s="89" r="AH258">
        <f>ROUND(W257*K$9/12,2)</f>
        <v> -  </v>
      </c>
      <c t="str" s="89" r="AI258">
        <f>ROUND(X257*L$9/12,2)</f>
        <v> -  </v>
      </c>
      <c t="str" s="89" r="AJ258">
        <f>ROUND(Y257*M$9/12,2)</f>
        <v> -  </v>
      </c>
      <c t="str" s="89" r="AK258">
        <f>ROUND(Z257*N$9/12,2)</f>
        <v> -  </v>
      </c>
      <c t="str" s="89" r="AL258">
        <f>SUM(AB258:AK258)</f>
        <v>#NAME?</v>
      </c>
      <c s="93" r="AM258"/>
      <c t="str" s="89" r="AN258">
        <f>IF(Q257&gt;0,IF((Q257+AB258)&lt;E$10,Q257+AB258,E$10),0)</f>
        <v>#NAME?</v>
      </c>
      <c t="str" s="89" r="AO258">
        <f>IF(R257&gt;0,IF((R257+AC258)&lt;F$10,R257+AC258,F$10),0)</f>
        <v>#NAME?</v>
      </c>
      <c t="str" s="89" r="AP258">
        <f>IF(S257&gt;0,IF((S257+AD258)&lt;G$10,S257+AD258,G$10),0)</f>
        <v>#NAME?</v>
      </c>
      <c t="str" s="89" r="AQ258">
        <f>IF(T257&gt;0,IF((T257+AE258)&lt;H$10,T257+AE258,H$10),0)</f>
        <v>#NAME?</v>
      </c>
      <c t="str" s="89" r="AR258">
        <f>IF(U257&gt;0,IF((U257+AF258)&lt;I$10,U257+AF258,I$10),0)</f>
        <v>#NAME?</v>
      </c>
      <c t="str" s="89" r="AS258">
        <f>IF(V257&gt;0,IF((V257+AG258)&lt;J$10,V257+AG258,J$10),0)</f>
        <v> -  </v>
      </c>
      <c t="str" s="89" r="AT258">
        <f>IF(W257&gt;0,IF((W257+AH258)&lt;K$10,W257+AH258,K$10),0)</f>
        <v> -  </v>
      </c>
      <c t="str" s="89" r="AU258">
        <f>IF(X257&gt;0,IF((X257+AI258)&lt;L$10,X257+AI258,L$10),0)</f>
        <v> -  </v>
      </c>
      <c t="str" s="89" r="AV258">
        <f>IF(Y257&gt;0,IF((Y257+AJ258)&lt;M$10,Y257+AJ258,M$10),0)</f>
        <v> -  </v>
      </c>
      <c t="str" s="89" r="AW258">
        <f>IF(Z257&gt;0,IF((Z257+AK258)&lt;N$10,Z257+AK258,N$10),0)</f>
        <v> -  </v>
      </c>
      <c t="str" s="89" r="AX258">
        <f>SUM(AN258:AW258)</f>
        <v>#NAME?</v>
      </c>
      <c s="89" r="AY258"/>
      <c t="str" s="91" r="AZ258">
        <f>IF(NOT(snowball),0,IF(Q257&lt;=0,0,IF(AN258+$C258&gt;Q257+AB258,Q257+AB258-AN258,$C258)))</f>
        <v>#NAME?</v>
      </c>
      <c t="str" s="89" r="BA258">
        <f>IF(NOT(snowball),0,IF(R257&lt;=0,0,IF($C258&lt;=SUM($AZ258:AZ258),0,IF(AO258+$C258-SUM($AZ258:AZ258)&gt;R257+AC258,R257+AC258-AO258,$C258-SUM($AZ258:AZ258)))))</f>
        <v>#NAME?</v>
      </c>
      <c t="str" s="89" r="BB258">
        <f>IF(NOT(snowball),0,IF(S257&lt;=0,0,IF($C258&lt;=SUM($AZ258:BA258),0,IF(AP258+$C258-SUM($AZ258:BA258)&gt;S257+AD258,S257+AD258-AP258,$C258-SUM($AZ258:BA258)))))</f>
        <v>#NAME?</v>
      </c>
      <c t="str" s="89" r="BC258">
        <f>IF(NOT(snowball),0,IF(T257&lt;=0,0,IF($C258&lt;=SUM($AZ258:BB258),0,IF(AQ258+$C258-SUM($AZ258:BB258)&gt;T257+AE258,T257+AE258-AQ258,$C258-SUM($AZ258:BB258)))))</f>
        <v>#NAME?</v>
      </c>
      <c t="str" s="89" r="BD258">
        <f>IF(NOT(snowball),0,IF(U257&lt;=0,0,IF($C258&lt;=SUM($AZ258:BC258),0,IF(AR258+$C258-SUM($AZ258:BC258)&gt;U257+AF258,U257+AF258-AR258,$C258-SUM($AZ258:BC258)))))</f>
        <v>#NAME?</v>
      </c>
      <c t="str" s="89" r="BE258">
        <f>IF(NOT(snowball),0,IF(V257&lt;=0,0,IF($C258&lt;=SUM($AZ258:BD258),0,IF(AS258+$C258-SUM($AZ258:BD258)&gt;V257+AG258,V257+AG258-AS258,$C258-SUM($AZ258:BD258)))))</f>
        <v>#NAME?</v>
      </c>
      <c t="str" s="89" r="BF258">
        <f>IF(NOT(snowball),0,IF(W257&lt;=0,0,IF($C258&lt;=SUM($AZ258:BE258),0,IF(AT258+$C258-SUM($AZ258:BE258)&gt;W257+AH258,W257+AH258-AT258,$C258-SUM($AZ258:BE258)))))</f>
        <v>#NAME?</v>
      </c>
      <c t="str" s="89" r="BG258">
        <f>IF(NOT(snowball),0,IF(X257&lt;=0,0,IF($C258&lt;=SUM($AZ258:BF258),0,IF(AU258+$C258-SUM($AZ258:BF258)&gt;X257+AI258,X257+AI258-AU258,$C258-SUM($AZ258:BF258)))))</f>
        <v>#NAME?</v>
      </c>
      <c t="str" s="89" r="BH258">
        <f>IF(NOT(snowball),0,IF(Y257&lt;=0,0,IF($C258&lt;=SUM($AZ258:BG258),0,IF(AV258+$C258-SUM($AZ258:BG258)&gt;Y257+AJ258,Y257+AJ258-AV258,$C258-SUM($AZ258:BG258)))))</f>
        <v>#NAME?</v>
      </c>
      <c t="str" s="89" r="BI258">
        <f>IF(NOT(snowball),0,IF(Z257&lt;=0,0,IF($C258&lt;=SUM($AZ258:BH258),0,IF(AW258+$C258-SUM($AZ258:BH258)&gt;Z257+AK258,Z257+AK258-AW258,$C258-SUM($AZ258:BH258)))))</f>
        <v>#NAME?</v>
      </c>
    </row>
    <row customHeight="1" r="259" ht="10.5">
      <c t="str" s="85" r="A259">
        <f>IF(SUM(Q258:Z258)&lt;=0,"",A258+1)</f>
        <v>#NAME?</v>
      </c>
      <c t="str" s="86" r="B259">
        <f>IF(A259="",NA(),DATE(YEAR(B258),MONTH(B258)+1,1))</f>
        <v>#NAME?</v>
      </c>
      <c t="str" s="87" r="C259">
        <f>IF(A259="","",IF(snowball,IF(($E$5-AX259)&lt;0,0,$E$5-AX259),"n/a")+D259)</f>
        <v>#NAME?</v>
      </c>
      <c s="88" r="D259"/>
      <c t="str" s="89" r="E259">
        <f>AN259+AZ259</f>
        <v>#NAME?</v>
      </c>
      <c t="str" s="89" r="F259">
        <f>AO259+BA259</f>
        <v>#NAME?</v>
      </c>
      <c t="str" s="89" r="G259">
        <f>AP259+BB259</f>
        <v>#NAME?</v>
      </c>
      <c t="str" s="89" r="H259">
        <f>AQ259+BC259</f>
        <v>#NAME?</v>
      </c>
      <c t="str" s="89" r="I259">
        <f>AR259+BD259</f>
        <v>#NAME?</v>
      </c>
      <c t="str" s="89" r="J259">
        <f>AS259+BE259</f>
        <v>#NAME?</v>
      </c>
      <c t="str" s="89" r="K259">
        <f>AT259+BF259</f>
        <v>#NAME?</v>
      </c>
      <c t="str" s="89" r="L259">
        <f>AU259+BG259</f>
        <v>#NAME?</v>
      </c>
      <c t="str" s="89" r="M259">
        <f>AV259+BH259</f>
        <v>#NAME?</v>
      </c>
      <c t="str" s="89" r="N259">
        <f>AW259+BI259</f>
        <v>#NAME?</v>
      </c>
      <c s="90" r="O259"/>
      <c t="str" s="89" r="P259">
        <f>SUM(Q259:Z259)</f>
        <v>#NAME?</v>
      </c>
      <c t="str" s="89" r="Q259">
        <f>IF(E$8=0,0,ROUND(Q258-(E259-AB259),2))</f>
        <v>#NAME?</v>
      </c>
      <c t="str" s="89" r="R259">
        <f>IF(F$8=0,0,ROUND(R258-(F259-AC259),2))</f>
        <v>#NAME?</v>
      </c>
      <c t="str" s="89" r="S259">
        <f>IF(G$8=0,0,ROUND(S258-(G259-AD259),2))</f>
        <v>#NAME?</v>
      </c>
      <c t="str" s="89" r="T259">
        <f>IF(H$8=0,0,ROUND(T258-(H259-AE259),2))</f>
        <v>#NAME?</v>
      </c>
      <c t="str" s="89" r="U259">
        <f>IF(I$8=0,0,ROUND(U258-(I259-AF259),2))</f>
        <v>#NAME?</v>
      </c>
      <c t="str" s="89" r="V259">
        <f>IF(J$8=0,0,ROUND(V258-(J259-AG259),2))</f>
        <v> -  </v>
      </c>
      <c t="str" s="89" r="W259">
        <f>IF(K$8=0,0,ROUND(W258-(K259-AH259),2))</f>
        <v> -  </v>
      </c>
      <c t="str" s="89" r="X259">
        <f>IF(L$8=0,0,ROUND(X258-(L259-AI259),2))</f>
        <v> -  </v>
      </c>
      <c t="str" s="89" r="Y259">
        <f>IF(M$8=0,0,ROUND(Y258-(M259-AJ259),2))</f>
        <v> -  </v>
      </c>
      <c t="str" s="89" r="Z259">
        <f>IF(N$8=0,0,ROUND(Z258-(N259-AK259),2))</f>
        <v> -  </v>
      </c>
      <c s="92" r="AA259"/>
      <c t="str" s="89" r="AB259">
        <f>ROUND(Q258*E$9/12,2)</f>
        <v>#NAME?</v>
      </c>
      <c t="str" s="89" r="AC259">
        <f>ROUND(R258*F$9/12,2)</f>
        <v>#NAME?</v>
      </c>
      <c t="str" s="89" r="AD259">
        <f>ROUND(S258*G$9/12,2)</f>
        <v>#NAME?</v>
      </c>
      <c t="str" s="89" r="AE259">
        <f>ROUND(T258*H$9/12,2)</f>
        <v>#NAME?</v>
      </c>
      <c t="str" s="89" r="AF259">
        <f>ROUND(U258*I$9/12,2)</f>
        <v>#NAME?</v>
      </c>
      <c t="str" s="89" r="AG259">
        <f>ROUND(V258*J$9/12,2)</f>
        <v> -  </v>
      </c>
      <c t="str" s="89" r="AH259">
        <f>ROUND(W258*K$9/12,2)</f>
        <v> -  </v>
      </c>
      <c t="str" s="89" r="AI259">
        <f>ROUND(X258*L$9/12,2)</f>
        <v> -  </v>
      </c>
      <c t="str" s="89" r="AJ259">
        <f>ROUND(Y258*M$9/12,2)</f>
        <v> -  </v>
      </c>
      <c t="str" s="89" r="AK259">
        <f>ROUND(Z258*N$9/12,2)</f>
        <v> -  </v>
      </c>
      <c t="str" s="89" r="AL259">
        <f>SUM(AB259:AK259)</f>
        <v>#NAME?</v>
      </c>
      <c s="93" r="AM259"/>
      <c t="str" s="89" r="AN259">
        <f>IF(Q258&gt;0,IF((Q258+AB259)&lt;E$10,Q258+AB259,E$10),0)</f>
        <v>#NAME?</v>
      </c>
      <c t="str" s="89" r="AO259">
        <f>IF(R258&gt;0,IF((R258+AC259)&lt;F$10,R258+AC259,F$10),0)</f>
        <v>#NAME?</v>
      </c>
      <c t="str" s="89" r="AP259">
        <f>IF(S258&gt;0,IF((S258+AD259)&lt;G$10,S258+AD259,G$10),0)</f>
        <v>#NAME?</v>
      </c>
      <c t="str" s="89" r="AQ259">
        <f>IF(T258&gt;0,IF((T258+AE259)&lt;H$10,T258+AE259,H$10),0)</f>
        <v>#NAME?</v>
      </c>
      <c t="str" s="89" r="AR259">
        <f>IF(U258&gt;0,IF((U258+AF259)&lt;I$10,U258+AF259,I$10),0)</f>
        <v>#NAME?</v>
      </c>
      <c t="str" s="89" r="AS259">
        <f>IF(V258&gt;0,IF((V258+AG259)&lt;J$10,V258+AG259,J$10),0)</f>
        <v> -  </v>
      </c>
      <c t="str" s="89" r="AT259">
        <f>IF(W258&gt;0,IF((W258+AH259)&lt;K$10,W258+AH259,K$10),0)</f>
        <v> -  </v>
      </c>
      <c t="str" s="89" r="AU259">
        <f>IF(X258&gt;0,IF((X258+AI259)&lt;L$10,X258+AI259,L$10),0)</f>
        <v> -  </v>
      </c>
      <c t="str" s="89" r="AV259">
        <f>IF(Y258&gt;0,IF((Y258+AJ259)&lt;M$10,Y258+AJ259,M$10),0)</f>
        <v> -  </v>
      </c>
      <c t="str" s="89" r="AW259">
        <f>IF(Z258&gt;0,IF((Z258+AK259)&lt;N$10,Z258+AK259,N$10),0)</f>
        <v> -  </v>
      </c>
      <c t="str" s="89" r="AX259">
        <f>SUM(AN259:AW259)</f>
        <v>#NAME?</v>
      </c>
      <c s="89" r="AY259"/>
      <c t="str" s="91" r="AZ259">
        <f>IF(NOT(snowball),0,IF(Q258&lt;=0,0,IF(AN259+$C259&gt;Q258+AB259,Q258+AB259-AN259,$C259)))</f>
        <v>#NAME?</v>
      </c>
      <c t="str" s="89" r="BA259">
        <f>IF(NOT(snowball),0,IF(R258&lt;=0,0,IF($C259&lt;=SUM($AZ259:AZ259),0,IF(AO259+$C259-SUM($AZ259:AZ259)&gt;R258+AC259,R258+AC259-AO259,$C259-SUM($AZ259:AZ259)))))</f>
        <v>#NAME?</v>
      </c>
      <c t="str" s="89" r="BB259">
        <f>IF(NOT(snowball),0,IF(S258&lt;=0,0,IF($C259&lt;=SUM($AZ259:BA259),0,IF(AP259+$C259-SUM($AZ259:BA259)&gt;S258+AD259,S258+AD259-AP259,$C259-SUM($AZ259:BA259)))))</f>
        <v>#NAME?</v>
      </c>
      <c t="str" s="89" r="BC259">
        <f>IF(NOT(snowball),0,IF(T258&lt;=0,0,IF($C259&lt;=SUM($AZ259:BB259),0,IF(AQ259+$C259-SUM($AZ259:BB259)&gt;T258+AE259,T258+AE259-AQ259,$C259-SUM($AZ259:BB259)))))</f>
        <v>#NAME?</v>
      </c>
      <c t="str" s="89" r="BD259">
        <f>IF(NOT(snowball),0,IF(U258&lt;=0,0,IF($C259&lt;=SUM($AZ259:BC259),0,IF(AR259+$C259-SUM($AZ259:BC259)&gt;U258+AF259,U258+AF259-AR259,$C259-SUM($AZ259:BC259)))))</f>
        <v>#NAME?</v>
      </c>
      <c t="str" s="89" r="BE259">
        <f>IF(NOT(snowball),0,IF(V258&lt;=0,0,IF($C259&lt;=SUM($AZ259:BD259),0,IF(AS259+$C259-SUM($AZ259:BD259)&gt;V258+AG259,V258+AG259-AS259,$C259-SUM($AZ259:BD259)))))</f>
        <v>#NAME?</v>
      </c>
      <c t="str" s="89" r="BF259">
        <f>IF(NOT(snowball),0,IF(W258&lt;=0,0,IF($C259&lt;=SUM($AZ259:BE259),0,IF(AT259+$C259-SUM($AZ259:BE259)&gt;W258+AH259,W258+AH259-AT259,$C259-SUM($AZ259:BE259)))))</f>
        <v>#NAME?</v>
      </c>
      <c t="str" s="89" r="BG259">
        <f>IF(NOT(snowball),0,IF(X258&lt;=0,0,IF($C259&lt;=SUM($AZ259:BF259),0,IF(AU259+$C259-SUM($AZ259:BF259)&gt;X258+AI259,X258+AI259-AU259,$C259-SUM($AZ259:BF259)))))</f>
        <v>#NAME?</v>
      </c>
      <c t="str" s="89" r="BH259">
        <f>IF(NOT(snowball),0,IF(Y258&lt;=0,0,IF($C259&lt;=SUM($AZ259:BG259),0,IF(AV259+$C259-SUM($AZ259:BG259)&gt;Y258+AJ259,Y258+AJ259-AV259,$C259-SUM($AZ259:BG259)))))</f>
        <v>#NAME?</v>
      </c>
      <c t="str" s="89" r="BI259">
        <f>IF(NOT(snowball),0,IF(Z258&lt;=0,0,IF($C259&lt;=SUM($AZ259:BH259),0,IF(AW259+$C259-SUM($AZ259:BH259)&gt;Z258+AK259,Z258+AK259-AW259,$C259-SUM($AZ259:BH259)))))</f>
        <v>#NAME?</v>
      </c>
    </row>
    <row customHeight="1" r="260" ht="10.5">
      <c t="str" s="85" r="A260">
        <f>IF(SUM(Q259:Z259)&lt;=0,"",A259+1)</f>
        <v>#NAME?</v>
      </c>
      <c t="str" s="86" r="B260">
        <f>IF(A260="",NA(),DATE(YEAR(B259),MONTH(B259)+1,1))</f>
        <v>#NAME?</v>
      </c>
      <c t="str" s="87" r="C260">
        <f>IF(A260="","",IF(snowball,IF(($E$5-AX260)&lt;0,0,$E$5-AX260),"n/a")+D260)</f>
        <v>#NAME?</v>
      </c>
      <c s="88" r="D260"/>
      <c t="str" s="89" r="E260">
        <f>AN260+AZ260</f>
        <v>#NAME?</v>
      </c>
      <c t="str" s="89" r="F260">
        <f>AO260+BA260</f>
        <v>#NAME?</v>
      </c>
      <c t="str" s="89" r="G260">
        <f>AP260+BB260</f>
        <v>#NAME?</v>
      </c>
      <c t="str" s="89" r="H260">
        <f>AQ260+BC260</f>
        <v>#NAME?</v>
      </c>
      <c t="str" s="89" r="I260">
        <f>AR260+BD260</f>
        <v>#NAME?</v>
      </c>
      <c t="str" s="89" r="J260">
        <f>AS260+BE260</f>
        <v>#NAME?</v>
      </c>
      <c t="str" s="89" r="K260">
        <f>AT260+BF260</f>
        <v>#NAME?</v>
      </c>
      <c t="str" s="89" r="L260">
        <f>AU260+BG260</f>
        <v>#NAME?</v>
      </c>
      <c t="str" s="89" r="M260">
        <f>AV260+BH260</f>
        <v>#NAME?</v>
      </c>
      <c t="str" s="89" r="N260">
        <f>AW260+BI260</f>
        <v>#NAME?</v>
      </c>
      <c s="90" r="O260"/>
      <c t="str" s="89" r="P260">
        <f>SUM(Q260:Z260)</f>
        <v>#NAME?</v>
      </c>
      <c t="str" s="89" r="Q260">
        <f>IF(E$8=0,0,ROUND(Q259-(E260-AB260),2))</f>
        <v>#NAME?</v>
      </c>
      <c t="str" s="89" r="R260">
        <f>IF(F$8=0,0,ROUND(R259-(F260-AC260),2))</f>
        <v>#NAME?</v>
      </c>
      <c t="str" s="89" r="S260">
        <f>IF(G$8=0,0,ROUND(S259-(G260-AD260),2))</f>
        <v>#NAME?</v>
      </c>
      <c t="str" s="89" r="T260">
        <f>IF(H$8=0,0,ROUND(T259-(H260-AE260),2))</f>
        <v>#NAME?</v>
      </c>
      <c t="str" s="89" r="U260">
        <f>IF(I$8=0,0,ROUND(U259-(I260-AF260),2))</f>
        <v>#NAME?</v>
      </c>
      <c t="str" s="89" r="V260">
        <f>IF(J$8=0,0,ROUND(V259-(J260-AG260),2))</f>
        <v> -  </v>
      </c>
      <c t="str" s="89" r="W260">
        <f>IF(K$8=0,0,ROUND(W259-(K260-AH260),2))</f>
        <v> -  </v>
      </c>
      <c t="str" s="89" r="X260">
        <f>IF(L$8=0,0,ROUND(X259-(L260-AI260),2))</f>
        <v> -  </v>
      </c>
      <c t="str" s="89" r="Y260">
        <f>IF(M$8=0,0,ROUND(Y259-(M260-AJ260),2))</f>
        <v> -  </v>
      </c>
      <c t="str" s="89" r="Z260">
        <f>IF(N$8=0,0,ROUND(Z259-(N260-AK260),2))</f>
        <v> -  </v>
      </c>
      <c s="92" r="AA260"/>
      <c t="str" s="89" r="AB260">
        <f>ROUND(Q259*E$9/12,2)</f>
        <v>#NAME?</v>
      </c>
      <c t="str" s="89" r="AC260">
        <f>ROUND(R259*F$9/12,2)</f>
        <v>#NAME?</v>
      </c>
      <c t="str" s="89" r="AD260">
        <f>ROUND(S259*G$9/12,2)</f>
        <v>#NAME?</v>
      </c>
      <c t="str" s="89" r="AE260">
        <f>ROUND(T259*H$9/12,2)</f>
        <v>#NAME?</v>
      </c>
      <c t="str" s="89" r="AF260">
        <f>ROUND(U259*I$9/12,2)</f>
        <v>#NAME?</v>
      </c>
      <c t="str" s="89" r="AG260">
        <f>ROUND(V259*J$9/12,2)</f>
        <v> -  </v>
      </c>
      <c t="str" s="89" r="AH260">
        <f>ROUND(W259*K$9/12,2)</f>
        <v> -  </v>
      </c>
      <c t="str" s="89" r="AI260">
        <f>ROUND(X259*L$9/12,2)</f>
        <v> -  </v>
      </c>
      <c t="str" s="89" r="AJ260">
        <f>ROUND(Y259*M$9/12,2)</f>
        <v> -  </v>
      </c>
      <c t="str" s="89" r="AK260">
        <f>ROUND(Z259*N$9/12,2)</f>
        <v> -  </v>
      </c>
      <c t="str" s="89" r="AL260">
        <f>SUM(AB260:AK260)</f>
        <v>#NAME?</v>
      </c>
      <c s="93" r="AM260"/>
      <c t="str" s="89" r="AN260">
        <f>IF(Q259&gt;0,IF((Q259+AB260)&lt;E$10,Q259+AB260,E$10),0)</f>
        <v>#NAME?</v>
      </c>
      <c t="str" s="89" r="AO260">
        <f>IF(R259&gt;0,IF((R259+AC260)&lt;F$10,R259+AC260,F$10),0)</f>
        <v>#NAME?</v>
      </c>
      <c t="str" s="89" r="AP260">
        <f>IF(S259&gt;0,IF((S259+AD260)&lt;G$10,S259+AD260,G$10),0)</f>
        <v>#NAME?</v>
      </c>
      <c t="str" s="89" r="AQ260">
        <f>IF(T259&gt;0,IF((T259+AE260)&lt;H$10,T259+AE260,H$10),0)</f>
        <v>#NAME?</v>
      </c>
      <c t="str" s="89" r="AR260">
        <f>IF(U259&gt;0,IF((U259+AF260)&lt;I$10,U259+AF260,I$10),0)</f>
        <v>#NAME?</v>
      </c>
      <c t="str" s="89" r="AS260">
        <f>IF(V259&gt;0,IF((V259+AG260)&lt;J$10,V259+AG260,J$10),0)</f>
        <v> -  </v>
      </c>
      <c t="str" s="89" r="AT260">
        <f>IF(W259&gt;0,IF((W259+AH260)&lt;K$10,W259+AH260,K$10),0)</f>
        <v> -  </v>
      </c>
      <c t="str" s="89" r="AU260">
        <f>IF(X259&gt;0,IF((X259+AI260)&lt;L$10,X259+AI260,L$10),0)</f>
        <v> -  </v>
      </c>
      <c t="str" s="89" r="AV260">
        <f>IF(Y259&gt;0,IF((Y259+AJ260)&lt;M$10,Y259+AJ260,M$10),0)</f>
        <v> -  </v>
      </c>
      <c t="str" s="89" r="AW260">
        <f>IF(Z259&gt;0,IF((Z259+AK260)&lt;N$10,Z259+AK260,N$10),0)</f>
        <v> -  </v>
      </c>
      <c t="str" s="89" r="AX260">
        <f>SUM(AN260:AW260)</f>
        <v>#NAME?</v>
      </c>
      <c s="89" r="AY260"/>
      <c t="str" s="91" r="AZ260">
        <f>IF(NOT(snowball),0,IF(Q259&lt;=0,0,IF(AN260+$C260&gt;Q259+AB260,Q259+AB260-AN260,$C260)))</f>
        <v>#NAME?</v>
      </c>
      <c t="str" s="89" r="BA260">
        <f>IF(NOT(snowball),0,IF(R259&lt;=0,0,IF($C260&lt;=SUM($AZ260:AZ260),0,IF(AO260+$C260-SUM($AZ260:AZ260)&gt;R259+AC260,R259+AC260-AO260,$C260-SUM($AZ260:AZ260)))))</f>
        <v>#NAME?</v>
      </c>
      <c t="str" s="89" r="BB260">
        <f>IF(NOT(snowball),0,IF(S259&lt;=0,0,IF($C260&lt;=SUM($AZ260:BA260),0,IF(AP260+$C260-SUM($AZ260:BA260)&gt;S259+AD260,S259+AD260-AP260,$C260-SUM($AZ260:BA260)))))</f>
        <v>#NAME?</v>
      </c>
      <c t="str" s="89" r="BC260">
        <f>IF(NOT(snowball),0,IF(T259&lt;=0,0,IF($C260&lt;=SUM($AZ260:BB260),0,IF(AQ260+$C260-SUM($AZ260:BB260)&gt;T259+AE260,T259+AE260-AQ260,$C260-SUM($AZ260:BB260)))))</f>
        <v>#NAME?</v>
      </c>
      <c t="str" s="89" r="BD260">
        <f>IF(NOT(snowball),0,IF(U259&lt;=0,0,IF($C260&lt;=SUM($AZ260:BC260),0,IF(AR260+$C260-SUM($AZ260:BC260)&gt;U259+AF260,U259+AF260-AR260,$C260-SUM($AZ260:BC260)))))</f>
        <v>#NAME?</v>
      </c>
      <c t="str" s="89" r="BE260">
        <f>IF(NOT(snowball),0,IF(V259&lt;=0,0,IF($C260&lt;=SUM($AZ260:BD260),0,IF(AS260+$C260-SUM($AZ260:BD260)&gt;V259+AG260,V259+AG260-AS260,$C260-SUM($AZ260:BD260)))))</f>
        <v>#NAME?</v>
      </c>
      <c t="str" s="89" r="BF260">
        <f>IF(NOT(snowball),0,IF(W259&lt;=0,0,IF($C260&lt;=SUM($AZ260:BE260),0,IF(AT260+$C260-SUM($AZ260:BE260)&gt;W259+AH260,W259+AH260-AT260,$C260-SUM($AZ260:BE260)))))</f>
        <v>#NAME?</v>
      </c>
      <c t="str" s="89" r="BG260">
        <f>IF(NOT(snowball),0,IF(X259&lt;=0,0,IF($C260&lt;=SUM($AZ260:BF260),0,IF(AU260+$C260-SUM($AZ260:BF260)&gt;X259+AI260,X259+AI260-AU260,$C260-SUM($AZ260:BF260)))))</f>
        <v>#NAME?</v>
      </c>
      <c t="str" s="89" r="BH260">
        <f>IF(NOT(snowball),0,IF(Y259&lt;=0,0,IF($C260&lt;=SUM($AZ260:BG260),0,IF(AV260+$C260-SUM($AZ260:BG260)&gt;Y259+AJ260,Y259+AJ260-AV260,$C260-SUM($AZ260:BG260)))))</f>
        <v>#NAME?</v>
      </c>
      <c t="str" s="89" r="BI260">
        <f>IF(NOT(snowball),0,IF(Z259&lt;=0,0,IF($C260&lt;=SUM($AZ260:BH260),0,IF(AW260+$C260-SUM($AZ260:BH260)&gt;Z259+AK260,Z259+AK260-AW260,$C260-SUM($AZ260:BH260)))))</f>
        <v>#NAME?</v>
      </c>
    </row>
    <row customHeight="1" r="261" ht="10.5">
      <c t="str" s="85" r="A261">
        <f>IF(SUM(Q260:Z260)&lt;=0,"",A260+1)</f>
        <v>#NAME?</v>
      </c>
      <c t="str" s="86" r="B261">
        <f>IF(A261="",NA(),DATE(YEAR(B260),MONTH(B260)+1,1))</f>
        <v>#NAME?</v>
      </c>
      <c t="str" s="87" r="C261">
        <f>IF(A261="","",IF(snowball,IF(($E$5-AX261)&lt;0,0,$E$5-AX261),"n/a")+D261)</f>
        <v>#NAME?</v>
      </c>
      <c s="88" r="D261"/>
      <c t="str" s="89" r="E261">
        <f>AN261+AZ261</f>
        <v>#NAME?</v>
      </c>
      <c t="str" s="89" r="F261">
        <f>AO261+BA261</f>
        <v>#NAME?</v>
      </c>
      <c t="str" s="89" r="G261">
        <f>AP261+BB261</f>
        <v>#NAME?</v>
      </c>
      <c t="str" s="89" r="H261">
        <f>AQ261+BC261</f>
        <v>#NAME?</v>
      </c>
      <c t="str" s="89" r="I261">
        <f>AR261+BD261</f>
        <v>#NAME?</v>
      </c>
      <c t="str" s="89" r="J261">
        <f>AS261+BE261</f>
        <v>#NAME?</v>
      </c>
      <c t="str" s="89" r="K261">
        <f>AT261+BF261</f>
        <v>#NAME?</v>
      </c>
      <c t="str" s="89" r="L261">
        <f>AU261+BG261</f>
        <v>#NAME?</v>
      </c>
      <c t="str" s="89" r="M261">
        <f>AV261+BH261</f>
        <v>#NAME?</v>
      </c>
      <c t="str" s="89" r="N261">
        <f>AW261+BI261</f>
        <v>#NAME?</v>
      </c>
      <c s="90" r="O261"/>
      <c t="str" s="89" r="P261">
        <f>SUM(Q261:Z261)</f>
        <v>#NAME?</v>
      </c>
      <c t="str" s="89" r="Q261">
        <f>IF(E$8=0,0,ROUND(Q260-(E261-AB261),2))</f>
        <v>#NAME?</v>
      </c>
      <c t="str" s="89" r="R261">
        <f>IF(F$8=0,0,ROUND(R260-(F261-AC261),2))</f>
        <v>#NAME?</v>
      </c>
      <c t="str" s="89" r="S261">
        <f>IF(G$8=0,0,ROUND(S260-(G261-AD261),2))</f>
        <v>#NAME?</v>
      </c>
      <c t="str" s="89" r="T261">
        <f>IF(H$8=0,0,ROUND(T260-(H261-AE261),2))</f>
        <v>#NAME?</v>
      </c>
      <c t="str" s="89" r="U261">
        <f>IF(I$8=0,0,ROUND(U260-(I261-AF261),2))</f>
        <v>#NAME?</v>
      </c>
      <c t="str" s="89" r="V261">
        <f>IF(J$8=0,0,ROUND(V260-(J261-AG261),2))</f>
        <v> -  </v>
      </c>
      <c t="str" s="89" r="W261">
        <f>IF(K$8=0,0,ROUND(W260-(K261-AH261),2))</f>
        <v> -  </v>
      </c>
      <c t="str" s="89" r="X261">
        <f>IF(L$8=0,0,ROUND(X260-(L261-AI261),2))</f>
        <v> -  </v>
      </c>
      <c t="str" s="89" r="Y261">
        <f>IF(M$8=0,0,ROUND(Y260-(M261-AJ261),2))</f>
        <v> -  </v>
      </c>
      <c t="str" s="89" r="Z261">
        <f>IF(N$8=0,0,ROUND(Z260-(N261-AK261),2))</f>
        <v> -  </v>
      </c>
      <c s="92" r="AA261"/>
      <c t="str" s="89" r="AB261">
        <f>ROUND(Q260*E$9/12,2)</f>
        <v>#NAME?</v>
      </c>
      <c t="str" s="89" r="AC261">
        <f>ROUND(R260*F$9/12,2)</f>
        <v>#NAME?</v>
      </c>
      <c t="str" s="89" r="AD261">
        <f>ROUND(S260*G$9/12,2)</f>
        <v>#NAME?</v>
      </c>
      <c t="str" s="89" r="AE261">
        <f>ROUND(T260*H$9/12,2)</f>
        <v>#NAME?</v>
      </c>
      <c t="str" s="89" r="AF261">
        <f>ROUND(U260*I$9/12,2)</f>
        <v>#NAME?</v>
      </c>
      <c t="str" s="89" r="AG261">
        <f>ROUND(V260*J$9/12,2)</f>
        <v> -  </v>
      </c>
      <c t="str" s="89" r="AH261">
        <f>ROUND(W260*K$9/12,2)</f>
        <v> -  </v>
      </c>
      <c t="str" s="89" r="AI261">
        <f>ROUND(X260*L$9/12,2)</f>
        <v> -  </v>
      </c>
      <c t="str" s="89" r="AJ261">
        <f>ROUND(Y260*M$9/12,2)</f>
        <v> -  </v>
      </c>
      <c t="str" s="89" r="AK261">
        <f>ROUND(Z260*N$9/12,2)</f>
        <v> -  </v>
      </c>
      <c t="str" s="89" r="AL261">
        <f>SUM(AB261:AK261)</f>
        <v>#NAME?</v>
      </c>
      <c s="93" r="AM261"/>
      <c t="str" s="89" r="AN261">
        <f>IF(Q260&gt;0,IF((Q260+AB261)&lt;E$10,Q260+AB261,E$10),0)</f>
        <v>#NAME?</v>
      </c>
      <c t="str" s="89" r="AO261">
        <f>IF(R260&gt;0,IF((R260+AC261)&lt;F$10,R260+AC261,F$10),0)</f>
        <v>#NAME?</v>
      </c>
      <c t="str" s="89" r="AP261">
        <f>IF(S260&gt;0,IF((S260+AD261)&lt;G$10,S260+AD261,G$10),0)</f>
        <v>#NAME?</v>
      </c>
      <c t="str" s="89" r="AQ261">
        <f>IF(T260&gt;0,IF((T260+AE261)&lt;H$10,T260+AE261,H$10),0)</f>
        <v>#NAME?</v>
      </c>
      <c t="str" s="89" r="AR261">
        <f>IF(U260&gt;0,IF((U260+AF261)&lt;I$10,U260+AF261,I$10),0)</f>
        <v>#NAME?</v>
      </c>
      <c t="str" s="89" r="AS261">
        <f>IF(V260&gt;0,IF((V260+AG261)&lt;J$10,V260+AG261,J$10),0)</f>
        <v> -  </v>
      </c>
      <c t="str" s="89" r="AT261">
        <f>IF(W260&gt;0,IF((W260+AH261)&lt;K$10,W260+AH261,K$10),0)</f>
        <v> -  </v>
      </c>
      <c t="str" s="89" r="AU261">
        <f>IF(X260&gt;0,IF((X260+AI261)&lt;L$10,X260+AI261,L$10),0)</f>
        <v> -  </v>
      </c>
      <c t="str" s="89" r="AV261">
        <f>IF(Y260&gt;0,IF((Y260+AJ261)&lt;M$10,Y260+AJ261,M$10),0)</f>
        <v> -  </v>
      </c>
      <c t="str" s="89" r="AW261">
        <f>IF(Z260&gt;0,IF((Z260+AK261)&lt;N$10,Z260+AK261,N$10),0)</f>
        <v> -  </v>
      </c>
      <c t="str" s="89" r="AX261">
        <f>SUM(AN261:AW261)</f>
        <v>#NAME?</v>
      </c>
      <c s="89" r="AY261"/>
      <c t="str" s="91" r="AZ261">
        <f>IF(NOT(snowball),0,IF(Q260&lt;=0,0,IF(AN261+$C261&gt;Q260+AB261,Q260+AB261-AN261,$C261)))</f>
        <v>#NAME?</v>
      </c>
      <c t="str" s="89" r="BA261">
        <f>IF(NOT(snowball),0,IF(R260&lt;=0,0,IF($C261&lt;=SUM($AZ261:AZ261),0,IF(AO261+$C261-SUM($AZ261:AZ261)&gt;R260+AC261,R260+AC261-AO261,$C261-SUM($AZ261:AZ261)))))</f>
        <v>#NAME?</v>
      </c>
      <c t="str" s="89" r="BB261">
        <f>IF(NOT(snowball),0,IF(S260&lt;=0,0,IF($C261&lt;=SUM($AZ261:BA261),0,IF(AP261+$C261-SUM($AZ261:BA261)&gt;S260+AD261,S260+AD261-AP261,$C261-SUM($AZ261:BA261)))))</f>
        <v>#NAME?</v>
      </c>
      <c t="str" s="89" r="BC261">
        <f>IF(NOT(snowball),0,IF(T260&lt;=0,0,IF($C261&lt;=SUM($AZ261:BB261),0,IF(AQ261+$C261-SUM($AZ261:BB261)&gt;T260+AE261,T260+AE261-AQ261,$C261-SUM($AZ261:BB261)))))</f>
        <v>#NAME?</v>
      </c>
      <c t="str" s="89" r="BD261">
        <f>IF(NOT(snowball),0,IF(U260&lt;=0,0,IF($C261&lt;=SUM($AZ261:BC261),0,IF(AR261+$C261-SUM($AZ261:BC261)&gt;U260+AF261,U260+AF261-AR261,$C261-SUM($AZ261:BC261)))))</f>
        <v>#NAME?</v>
      </c>
      <c t="str" s="89" r="BE261">
        <f>IF(NOT(snowball),0,IF(V260&lt;=0,0,IF($C261&lt;=SUM($AZ261:BD261),0,IF(AS261+$C261-SUM($AZ261:BD261)&gt;V260+AG261,V260+AG261-AS261,$C261-SUM($AZ261:BD261)))))</f>
        <v>#NAME?</v>
      </c>
      <c t="str" s="89" r="BF261">
        <f>IF(NOT(snowball),0,IF(W260&lt;=0,0,IF($C261&lt;=SUM($AZ261:BE261),0,IF(AT261+$C261-SUM($AZ261:BE261)&gt;W260+AH261,W260+AH261-AT261,$C261-SUM($AZ261:BE261)))))</f>
        <v>#NAME?</v>
      </c>
      <c t="str" s="89" r="BG261">
        <f>IF(NOT(snowball),0,IF(X260&lt;=0,0,IF($C261&lt;=SUM($AZ261:BF261),0,IF(AU261+$C261-SUM($AZ261:BF261)&gt;X260+AI261,X260+AI261-AU261,$C261-SUM($AZ261:BF261)))))</f>
        <v>#NAME?</v>
      </c>
      <c t="str" s="89" r="BH261">
        <f>IF(NOT(snowball),0,IF(Y260&lt;=0,0,IF($C261&lt;=SUM($AZ261:BG261),0,IF(AV261+$C261-SUM($AZ261:BG261)&gt;Y260+AJ261,Y260+AJ261-AV261,$C261-SUM($AZ261:BG261)))))</f>
        <v>#NAME?</v>
      </c>
      <c t="str" s="89" r="BI261">
        <f>IF(NOT(snowball),0,IF(Z260&lt;=0,0,IF($C261&lt;=SUM($AZ261:BH261),0,IF(AW261+$C261-SUM($AZ261:BH261)&gt;Z260+AK261,Z260+AK261-AW261,$C261-SUM($AZ261:BH261)))))</f>
        <v>#NAME?</v>
      </c>
    </row>
    <row customHeight="1" r="262" ht="10.5">
      <c t="str" s="85" r="A262">
        <f>IF(SUM(Q261:Z261)&lt;=0,"",A261+1)</f>
        <v>#NAME?</v>
      </c>
      <c t="str" s="86" r="B262">
        <f>IF(A262="",NA(),DATE(YEAR(B261),MONTH(B261)+1,1))</f>
        <v>#NAME?</v>
      </c>
      <c t="str" s="87" r="C262">
        <f>IF(A262="","",IF(snowball,IF(($E$5-AX262)&lt;0,0,$E$5-AX262),"n/a")+D262)</f>
        <v>#NAME?</v>
      </c>
      <c s="88" r="D262"/>
      <c t="str" s="89" r="E262">
        <f>AN262+AZ262</f>
        <v>#NAME?</v>
      </c>
      <c t="str" s="89" r="F262">
        <f>AO262+BA262</f>
        <v>#NAME?</v>
      </c>
      <c t="str" s="89" r="G262">
        <f>AP262+BB262</f>
        <v>#NAME?</v>
      </c>
      <c t="str" s="89" r="H262">
        <f>AQ262+BC262</f>
        <v>#NAME?</v>
      </c>
      <c t="str" s="89" r="I262">
        <f>AR262+BD262</f>
        <v>#NAME?</v>
      </c>
      <c t="str" s="89" r="J262">
        <f>AS262+BE262</f>
        <v>#NAME?</v>
      </c>
      <c t="str" s="89" r="K262">
        <f>AT262+BF262</f>
        <v>#NAME?</v>
      </c>
      <c t="str" s="89" r="L262">
        <f>AU262+BG262</f>
        <v>#NAME?</v>
      </c>
      <c t="str" s="89" r="M262">
        <f>AV262+BH262</f>
        <v>#NAME?</v>
      </c>
      <c t="str" s="89" r="N262">
        <f>AW262+BI262</f>
        <v>#NAME?</v>
      </c>
      <c s="90" r="O262"/>
      <c t="str" s="89" r="P262">
        <f>SUM(Q262:Z262)</f>
        <v>#NAME?</v>
      </c>
      <c t="str" s="89" r="Q262">
        <f>IF(E$8=0,0,ROUND(Q261-(E262-AB262),2))</f>
        <v>#NAME?</v>
      </c>
      <c t="str" s="89" r="R262">
        <f>IF(F$8=0,0,ROUND(R261-(F262-AC262),2))</f>
        <v>#NAME?</v>
      </c>
      <c t="str" s="89" r="S262">
        <f>IF(G$8=0,0,ROUND(S261-(G262-AD262),2))</f>
        <v>#NAME?</v>
      </c>
      <c t="str" s="89" r="T262">
        <f>IF(H$8=0,0,ROUND(T261-(H262-AE262),2))</f>
        <v>#NAME?</v>
      </c>
      <c t="str" s="89" r="U262">
        <f>IF(I$8=0,0,ROUND(U261-(I262-AF262),2))</f>
        <v>#NAME?</v>
      </c>
      <c t="str" s="89" r="V262">
        <f>IF(J$8=0,0,ROUND(V261-(J262-AG262),2))</f>
        <v> -  </v>
      </c>
      <c t="str" s="89" r="W262">
        <f>IF(K$8=0,0,ROUND(W261-(K262-AH262),2))</f>
        <v> -  </v>
      </c>
      <c t="str" s="89" r="X262">
        <f>IF(L$8=0,0,ROUND(X261-(L262-AI262),2))</f>
        <v> -  </v>
      </c>
      <c t="str" s="89" r="Y262">
        <f>IF(M$8=0,0,ROUND(Y261-(M262-AJ262),2))</f>
        <v> -  </v>
      </c>
      <c t="str" s="89" r="Z262">
        <f>IF(N$8=0,0,ROUND(Z261-(N262-AK262),2))</f>
        <v> -  </v>
      </c>
      <c s="92" r="AA262"/>
      <c t="str" s="89" r="AB262">
        <f>ROUND(Q261*E$9/12,2)</f>
        <v>#NAME?</v>
      </c>
      <c t="str" s="89" r="AC262">
        <f>ROUND(R261*F$9/12,2)</f>
        <v>#NAME?</v>
      </c>
      <c t="str" s="89" r="AD262">
        <f>ROUND(S261*G$9/12,2)</f>
        <v>#NAME?</v>
      </c>
      <c t="str" s="89" r="AE262">
        <f>ROUND(T261*H$9/12,2)</f>
        <v>#NAME?</v>
      </c>
      <c t="str" s="89" r="AF262">
        <f>ROUND(U261*I$9/12,2)</f>
        <v>#NAME?</v>
      </c>
      <c t="str" s="89" r="AG262">
        <f>ROUND(V261*J$9/12,2)</f>
        <v> -  </v>
      </c>
      <c t="str" s="89" r="AH262">
        <f>ROUND(W261*K$9/12,2)</f>
        <v> -  </v>
      </c>
      <c t="str" s="89" r="AI262">
        <f>ROUND(X261*L$9/12,2)</f>
        <v> -  </v>
      </c>
      <c t="str" s="89" r="AJ262">
        <f>ROUND(Y261*M$9/12,2)</f>
        <v> -  </v>
      </c>
      <c t="str" s="89" r="AK262">
        <f>ROUND(Z261*N$9/12,2)</f>
        <v> -  </v>
      </c>
      <c t="str" s="89" r="AL262">
        <f>SUM(AB262:AK262)</f>
        <v>#NAME?</v>
      </c>
      <c s="93" r="AM262"/>
      <c t="str" s="89" r="AN262">
        <f>IF(Q261&gt;0,IF((Q261+AB262)&lt;E$10,Q261+AB262,E$10),0)</f>
        <v>#NAME?</v>
      </c>
      <c t="str" s="89" r="AO262">
        <f>IF(R261&gt;0,IF((R261+AC262)&lt;F$10,R261+AC262,F$10),0)</f>
        <v>#NAME?</v>
      </c>
      <c t="str" s="89" r="AP262">
        <f>IF(S261&gt;0,IF((S261+AD262)&lt;G$10,S261+AD262,G$10),0)</f>
        <v>#NAME?</v>
      </c>
      <c t="str" s="89" r="AQ262">
        <f>IF(T261&gt;0,IF((T261+AE262)&lt;H$10,T261+AE262,H$10),0)</f>
        <v>#NAME?</v>
      </c>
      <c t="str" s="89" r="AR262">
        <f>IF(U261&gt;0,IF((U261+AF262)&lt;I$10,U261+AF262,I$10),0)</f>
        <v>#NAME?</v>
      </c>
      <c t="str" s="89" r="AS262">
        <f>IF(V261&gt;0,IF((V261+AG262)&lt;J$10,V261+AG262,J$10),0)</f>
        <v> -  </v>
      </c>
      <c t="str" s="89" r="AT262">
        <f>IF(W261&gt;0,IF((W261+AH262)&lt;K$10,W261+AH262,K$10),0)</f>
        <v> -  </v>
      </c>
      <c t="str" s="89" r="AU262">
        <f>IF(X261&gt;0,IF((X261+AI262)&lt;L$10,X261+AI262,L$10),0)</f>
        <v> -  </v>
      </c>
      <c t="str" s="89" r="AV262">
        <f>IF(Y261&gt;0,IF((Y261+AJ262)&lt;M$10,Y261+AJ262,M$10),0)</f>
        <v> -  </v>
      </c>
      <c t="str" s="89" r="AW262">
        <f>IF(Z261&gt;0,IF((Z261+AK262)&lt;N$10,Z261+AK262,N$10),0)</f>
        <v> -  </v>
      </c>
      <c t="str" s="89" r="AX262">
        <f>SUM(AN262:AW262)</f>
        <v>#NAME?</v>
      </c>
      <c s="89" r="AY262"/>
      <c t="str" s="91" r="AZ262">
        <f>IF(NOT(snowball),0,IF(Q261&lt;=0,0,IF(AN262+$C262&gt;Q261+AB262,Q261+AB262-AN262,$C262)))</f>
        <v>#NAME?</v>
      </c>
      <c t="str" s="89" r="BA262">
        <f>IF(NOT(snowball),0,IF(R261&lt;=0,0,IF($C262&lt;=SUM($AZ262:AZ262),0,IF(AO262+$C262-SUM($AZ262:AZ262)&gt;R261+AC262,R261+AC262-AO262,$C262-SUM($AZ262:AZ262)))))</f>
        <v>#NAME?</v>
      </c>
      <c t="str" s="89" r="BB262">
        <f>IF(NOT(snowball),0,IF(S261&lt;=0,0,IF($C262&lt;=SUM($AZ262:BA262),0,IF(AP262+$C262-SUM($AZ262:BA262)&gt;S261+AD262,S261+AD262-AP262,$C262-SUM($AZ262:BA262)))))</f>
        <v>#NAME?</v>
      </c>
      <c t="str" s="89" r="BC262">
        <f>IF(NOT(snowball),0,IF(T261&lt;=0,0,IF($C262&lt;=SUM($AZ262:BB262),0,IF(AQ262+$C262-SUM($AZ262:BB262)&gt;T261+AE262,T261+AE262-AQ262,$C262-SUM($AZ262:BB262)))))</f>
        <v>#NAME?</v>
      </c>
      <c t="str" s="89" r="BD262">
        <f>IF(NOT(snowball),0,IF(U261&lt;=0,0,IF($C262&lt;=SUM($AZ262:BC262),0,IF(AR262+$C262-SUM($AZ262:BC262)&gt;U261+AF262,U261+AF262-AR262,$C262-SUM($AZ262:BC262)))))</f>
        <v>#NAME?</v>
      </c>
      <c t="str" s="89" r="BE262">
        <f>IF(NOT(snowball),0,IF(V261&lt;=0,0,IF($C262&lt;=SUM($AZ262:BD262),0,IF(AS262+$C262-SUM($AZ262:BD262)&gt;V261+AG262,V261+AG262-AS262,$C262-SUM($AZ262:BD262)))))</f>
        <v>#NAME?</v>
      </c>
      <c t="str" s="89" r="BF262">
        <f>IF(NOT(snowball),0,IF(W261&lt;=0,0,IF($C262&lt;=SUM($AZ262:BE262),0,IF(AT262+$C262-SUM($AZ262:BE262)&gt;W261+AH262,W261+AH262-AT262,$C262-SUM($AZ262:BE262)))))</f>
        <v>#NAME?</v>
      </c>
      <c t="str" s="89" r="BG262">
        <f>IF(NOT(snowball),0,IF(X261&lt;=0,0,IF($C262&lt;=SUM($AZ262:BF262),0,IF(AU262+$C262-SUM($AZ262:BF262)&gt;X261+AI262,X261+AI262-AU262,$C262-SUM($AZ262:BF262)))))</f>
        <v>#NAME?</v>
      </c>
      <c t="str" s="89" r="BH262">
        <f>IF(NOT(snowball),0,IF(Y261&lt;=0,0,IF($C262&lt;=SUM($AZ262:BG262),0,IF(AV262+$C262-SUM($AZ262:BG262)&gt;Y261+AJ262,Y261+AJ262-AV262,$C262-SUM($AZ262:BG262)))))</f>
        <v>#NAME?</v>
      </c>
      <c t="str" s="89" r="BI262">
        <f>IF(NOT(snowball),0,IF(Z261&lt;=0,0,IF($C262&lt;=SUM($AZ262:BH262),0,IF(AW262+$C262-SUM($AZ262:BH262)&gt;Z261+AK262,Z261+AK262-AW262,$C262-SUM($AZ262:BH262)))))</f>
        <v>#NAME?</v>
      </c>
    </row>
    <row customHeight="1" r="263" ht="10.5">
      <c t="str" s="85" r="A263">
        <f>IF(SUM(Q262:Z262)&lt;=0,"",A262+1)</f>
        <v>#NAME?</v>
      </c>
      <c t="str" s="86" r="B263">
        <f>IF(A263="",NA(),DATE(YEAR(B262),MONTH(B262)+1,1))</f>
        <v>#NAME?</v>
      </c>
      <c t="str" s="87" r="C263">
        <f>IF(A263="","",IF(snowball,IF(($E$5-AX263)&lt;0,0,$E$5-AX263),"n/a")+D263)</f>
        <v>#NAME?</v>
      </c>
      <c s="88" r="D263"/>
      <c t="str" s="89" r="E263">
        <f>AN263+AZ263</f>
        <v>#NAME?</v>
      </c>
      <c t="str" s="89" r="F263">
        <f>AO263+BA263</f>
        <v>#NAME?</v>
      </c>
      <c t="str" s="89" r="G263">
        <f>AP263+BB263</f>
        <v>#NAME?</v>
      </c>
      <c t="str" s="89" r="H263">
        <f>AQ263+BC263</f>
        <v>#NAME?</v>
      </c>
      <c t="str" s="89" r="I263">
        <f>AR263+BD263</f>
        <v>#NAME?</v>
      </c>
      <c t="str" s="89" r="J263">
        <f>AS263+BE263</f>
        <v>#NAME?</v>
      </c>
      <c t="str" s="89" r="K263">
        <f>AT263+BF263</f>
        <v>#NAME?</v>
      </c>
      <c t="str" s="89" r="L263">
        <f>AU263+BG263</f>
        <v>#NAME?</v>
      </c>
      <c t="str" s="89" r="M263">
        <f>AV263+BH263</f>
        <v>#NAME?</v>
      </c>
      <c t="str" s="89" r="N263">
        <f>AW263+BI263</f>
        <v>#NAME?</v>
      </c>
      <c s="90" r="O263"/>
      <c t="str" s="89" r="P263">
        <f>SUM(Q263:Z263)</f>
        <v>#NAME?</v>
      </c>
      <c t="str" s="89" r="Q263">
        <f>IF(E$8=0,0,ROUND(Q262-(E263-AB263),2))</f>
        <v>#NAME?</v>
      </c>
      <c t="str" s="89" r="R263">
        <f>IF(F$8=0,0,ROUND(R262-(F263-AC263),2))</f>
        <v>#NAME?</v>
      </c>
      <c t="str" s="89" r="S263">
        <f>IF(G$8=0,0,ROUND(S262-(G263-AD263),2))</f>
        <v>#NAME?</v>
      </c>
      <c t="str" s="89" r="T263">
        <f>IF(H$8=0,0,ROUND(T262-(H263-AE263),2))</f>
        <v>#NAME?</v>
      </c>
      <c t="str" s="89" r="U263">
        <f>IF(I$8=0,0,ROUND(U262-(I263-AF263),2))</f>
        <v>#NAME?</v>
      </c>
      <c t="str" s="89" r="V263">
        <f>IF(J$8=0,0,ROUND(V262-(J263-AG263),2))</f>
        <v> -  </v>
      </c>
      <c t="str" s="89" r="W263">
        <f>IF(K$8=0,0,ROUND(W262-(K263-AH263),2))</f>
        <v> -  </v>
      </c>
      <c t="str" s="89" r="X263">
        <f>IF(L$8=0,0,ROUND(X262-(L263-AI263),2))</f>
        <v> -  </v>
      </c>
      <c t="str" s="89" r="Y263">
        <f>IF(M$8=0,0,ROUND(Y262-(M263-AJ263),2))</f>
        <v> -  </v>
      </c>
      <c t="str" s="89" r="Z263">
        <f>IF(N$8=0,0,ROUND(Z262-(N263-AK263),2))</f>
        <v> -  </v>
      </c>
      <c s="92" r="AA263"/>
      <c t="str" s="89" r="AB263">
        <f>ROUND(Q262*E$9/12,2)</f>
        <v>#NAME?</v>
      </c>
      <c t="str" s="89" r="AC263">
        <f>ROUND(R262*F$9/12,2)</f>
        <v>#NAME?</v>
      </c>
      <c t="str" s="89" r="AD263">
        <f>ROUND(S262*G$9/12,2)</f>
        <v>#NAME?</v>
      </c>
      <c t="str" s="89" r="AE263">
        <f>ROUND(T262*H$9/12,2)</f>
        <v>#NAME?</v>
      </c>
      <c t="str" s="89" r="AF263">
        <f>ROUND(U262*I$9/12,2)</f>
        <v>#NAME?</v>
      </c>
      <c t="str" s="89" r="AG263">
        <f>ROUND(V262*J$9/12,2)</f>
        <v> -  </v>
      </c>
      <c t="str" s="89" r="AH263">
        <f>ROUND(W262*K$9/12,2)</f>
        <v> -  </v>
      </c>
      <c t="str" s="89" r="AI263">
        <f>ROUND(X262*L$9/12,2)</f>
        <v> -  </v>
      </c>
      <c t="str" s="89" r="AJ263">
        <f>ROUND(Y262*M$9/12,2)</f>
        <v> -  </v>
      </c>
      <c t="str" s="89" r="AK263">
        <f>ROUND(Z262*N$9/12,2)</f>
        <v> -  </v>
      </c>
      <c t="str" s="89" r="AL263">
        <f>SUM(AB263:AK263)</f>
        <v>#NAME?</v>
      </c>
      <c s="93" r="AM263"/>
      <c t="str" s="89" r="AN263">
        <f>IF(Q262&gt;0,IF((Q262+AB263)&lt;E$10,Q262+AB263,E$10),0)</f>
        <v>#NAME?</v>
      </c>
      <c t="str" s="89" r="AO263">
        <f>IF(R262&gt;0,IF((R262+AC263)&lt;F$10,R262+AC263,F$10),0)</f>
        <v>#NAME?</v>
      </c>
      <c t="str" s="89" r="AP263">
        <f>IF(S262&gt;0,IF((S262+AD263)&lt;G$10,S262+AD263,G$10),0)</f>
        <v>#NAME?</v>
      </c>
      <c t="str" s="89" r="AQ263">
        <f>IF(T262&gt;0,IF((T262+AE263)&lt;H$10,T262+AE263,H$10),0)</f>
        <v>#NAME?</v>
      </c>
      <c t="str" s="89" r="AR263">
        <f>IF(U262&gt;0,IF((U262+AF263)&lt;I$10,U262+AF263,I$10),0)</f>
        <v>#NAME?</v>
      </c>
      <c t="str" s="89" r="AS263">
        <f>IF(V262&gt;0,IF((V262+AG263)&lt;J$10,V262+AG263,J$10),0)</f>
        <v> -  </v>
      </c>
      <c t="str" s="89" r="AT263">
        <f>IF(W262&gt;0,IF((W262+AH263)&lt;K$10,W262+AH263,K$10),0)</f>
        <v> -  </v>
      </c>
      <c t="str" s="89" r="AU263">
        <f>IF(X262&gt;0,IF((X262+AI263)&lt;L$10,X262+AI263,L$10),0)</f>
        <v> -  </v>
      </c>
      <c t="str" s="89" r="AV263">
        <f>IF(Y262&gt;0,IF((Y262+AJ263)&lt;M$10,Y262+AJ263,M$10),0)</f>
        <v> -  </v>
      </c>
      <c t="str" s="89" r="AW263">
        <f>IF(Z262&gt;0,IF((Z262+AK263)&lt;N$10,Z262+AK263,N$10),0)</f>
        <v> -  </v>
      </c>
      <c t="str" s="89" r="AX263">
        <f>SUM(AN263:AW263)</f>
        <v>#NAME?</v>
      </c>
      <c s="89" r="AY263"/>
      <c t="str" s="91" r="AZ263">
        <f>IF(NOT(snowball),0,IF(Q262&lt;=0,0,IF(AN263+$C263&gt;Q262+AB263,Q262+AB263-AN263,$C263)))</f>
        <v>#NAME?</v>
      </c>
      <c t="str" s="89" r="BA263">
        <f>IF(NOT(snowball),0,IF(R262&lt;=0,0,IF($C263&lt;=SUM($AZ263:AZ263),0,IF(AO263+$C263-SUM($AZ263:AZ263)&gt;R262+AC263,R262+AC263-AO263,$C263-SUM($AZ263:AZ263)))))</f>
        <v>#NAME?</v>
      </c>
      <c t="str" s="89" r="BB263">
        <f>IF(NOT(snowball),0,IF(S262&lt;=0,0,IF($C263&lt;=SUM($AZ263:BA263),0,IF(AP263+$C263-SUM($AZ263:BA263)&gt;S262+AD263,S262+AD263-AP263,$C263-SUM($AZ263:BA263)))))</f>
        <v>#NAME?</v>
      </c>
      <c t="str" s="89" r="BC263">
        <f>IF(NOT(snowball),0,IF(T262&lt;=0,0,IF($C263&lt;=SUM($AZ263:BB263),0,IF(AQ263+$C263-SUM($AZ263:BB263)&gt;T262+AE263,T262+AE263-AQ263,$C263-SUM($AZ263:BB263)))))</f>
        <v>#NAME?</v>
      </c>
      <c t="str" s="89" r="BD263">
        <f>IF(NOT(snowball),0,IF(U262&lt;=0,0,IF($C263&lt;=SUM($AZ263:BC263),0,IF(AR263+$C263-SUM($AZ263:BC263)&gt;U262+AF263,U262+AF263-AR263,$C263-SUM($AZ263:BC263)))))</f>
        <v>#NAME?</v>
      </c>
      <c t="str" s="89" r="BE263">
        <f>IF(NOT(snowball),0,IF(V262&lt;=0,0,IF($C263&lt;=SUM($AZ263:BD263),0,IF(AS263+$C263-SUM($AZ263:BD263)&gt;V262+AG263,V262+AG263-AS263,$C263-SUM($AZ263:BD263)))))</f>
        <v>#NAME?</v>
      </c>
      <c t="str" s="89" r="BF263">
        <f>IF(NOT(snowball),0,IF(W262&lt;=0,0,IF($C263&lt;=SUM($AZ263:BE263),0,IF(AT263+$C263-SUM($AZ263:BE263)&gt;W262+AH263,W262+AH263-AT263,$C263-SUM($AZ263:BE263)))))</f>
        <v>#NAME?</v>
      </c>
      <c t="str" s="89" r="BG263">
        <f>IF(NOT(snowball),0,IF(X262&lt;=0,0,IF($C263&lt;=SUM($AZ263:BF263),0,IF(AU263+$C263-SUM($AZ263:BF263)&gt;X262+AI263,X262+AI263-AU263,$C263-SUM($AZ263:BF263)))))</f>
        <v>#NAME?</v>
      </c>
      <c t="str" s="89" r="BH263">
        <f>IF(NOT(snowball),0,IF(Y262&lt;=0,0,IF($C263&lt;=SUM($AZ263:BG263),0,IF(AV263+$C263-SUM($AZ263:BG263)&gt;Y262+AJ263,Y262+AJ263-AV263,$C263-SUM($AZ263:BG263)))))</f>
        <v>#NAME?</v>
      </c>
      <c t="str" s="89" r="BI263">
        <f>IF(NOT(snowball),0,IF(Z262&lt;=0,0,IF($C263&lt;=SUM($AZ263:BH263),0,IF(AW263+$C263-SUM($AZ263:BH263)&gt;Z262+AK263,Z262+AK263-AW263,$C263-SUM($AZ263:BH263)))))</f>
        <v>#NAME?</v>
      </c>
    </row>
    <row customHeight="1" r="264" ht="10.5">
      <c t="str" s="85" r="A264">
        <f>IF(SUM(Q263:Z263)&lt;=0,"",A263+1)</f>
        <v>#NAME?</v>
      </c>
      <c t="str" s="86" r="B264">
        <f>IF(A264="",NA(),DATE(YEAR(B263),MONTH(B263)+1,1))</f>
        <v>#NAME?</v>
      </c>
      <c t="str" s="87" r="C264">
        <f>IF(A264="","",IF(snowball,IF(($E$5-AX264)&lt;0,0,$E$5-AX264),"n/a")+D264)</f>
        <v>#NAME?</v>
      </c>
      <c s="88" r="D264"/>
      <c t="str" s="89" r="E264">
        <f>AN264+AZ264</f>
        <v>#NAME?</v>
      </c>
      <c t="str" s="89" r="F264">
        <f>AO264+BA264</f>
        <v>#NAME?</v>
      </c>
      <c t="str" s="89" r="G264">
        <f>AP264+BB264</f>
        <v>#NAME?</v>
      </c>
      <c t="str" s="89" r="H264">
        <f>AQ264+BC264</f>
        <v>#NAME?</v>
      </c>
      <c t="str" s="89" r="I264">
        <f>AR264+BD264</f>
        <v>#NAME?</v>
      </c>
      <c t="str" s="89" r="J264">
        <f>AS264+BE264</f>
        <v>#NAME?</v>
      </c>
      <c t="str" s="89" r="K264">
        <f>AT264+BF264</f>
        <v>#NAME?</v>
      </c>
      <c t="str" s="89" r="L264">
        <f>AU264+BG264</f>
        <v>#NAME?</v>
      </c>
      <c t="str" s="89" r="M264">
        <f>AV264+BH264</f>
        <v>#NAME?</v>
      </c>
      <c t="str" s="89" r="N264">
        <f>AW264+BI264</f>
        <v>#NAME?</v>
      </c>
      <c s="90" r="O264"/>
      <c t="str" s="89" r="P264">
        <f>SUM(Q264:Z264)</f>
        <v>#NAME?</v>
      </c>
      <c t="str" s="89" r="Q264">
        <f>IF(E$8=0,0,ROUND(Q263-(E264-AB264),2))</f>
        <v>#NAME?</v>
      </c>
      <c t="str" s="89" r="R264">
        <f>IF(F$8=0,0,ROUND(R263-(F264-AC264),2))</f>
        <v>#NAME?</v>
      </c>
      <c t="str" s="89" r="S264">
        <f>IF(G$8=0,0,ROUND(S263-(G264-AD264),2))</f>
        <v>#NAME?</v>
      </c>
      <c t="str" s="89" r="T264">
        <f>IF(H$8=0,0,ROUND(T263-(H264-AE264),2))</f>
        <v>#NAME?</v>
      </c>
      <c t="str" s="89" r="U264">
        <f>IF(I$8=0,0,ROUND(U263-(I264-AF264),2))</f>
        <v>#NAME?</v>
      </c>
      <c t="str" s="89" r="V264">
        <f>IF(J$8=0,0,ROUND(V263-(J264-AG264),2))</f>
        <v> -  </v>
      </c>
      <c t="str" s="89" r="W264">
        <f>IF(K$8=0,0,ROUND(W263-(K264-AH264),2))</f>
        <v> -  </v>
      </c>
      <c t="str" s="89" r="X264">
        <f>IF(L$8=0,0,ROUND(X263-(L264-AI264),2))</f>
        <v> -  </v>
      </c>
      <c t="str" s="89" r="Y264">
        <f>IF(M$8=0,0,ROUND(Y263-(M264-AJ264),2))</f>
        <v> -  </v>
      </c>
      <c t="str" s="89" r="Z264">
        <f>IF(N$8=0,0,ROUND(Z263-(N264-AK264),2))</f>
        <v> -  </v>
      </c>
      <c s="92" r="AA264"/>
      <c t="str" s="89" r="AB264">
        <f>ROUND(Q263*E$9/12,2)</f>
        <v>#NAME?</v>
      </c>
      <c t="str" s="89" r="AC264">
        <f>ROUND(R263*F$9/12,2)</f>
        <v>#NAME?</v>
      </c>
      <c t="str" s="89" r="AD264">
        <f>ROUND(S263*G$9/12,2)</f>
        <v>#NAME?</v>
      </c>
      <c t="str" s="89" r="AE264">
        <f>ROUND(T263*H$9/12,2)</f>
        <v>#NAME?</v>
      </c>
      <c t="str" s="89" r="AF264">
        <f>ROUND(U263*I$9/12,2)</f>
        <v>#NAME?</v>
      </c>
      <c t="str" s="89" r="AG264">
        <f>ROUND(V263*J$9/12,2)</f>
        <v> -  </v>
      </c>
      <c t="str" s="89" r="AH264">
        <f>ROUND(W263*K$9/12,2)</f>
        <v> -  </v>
      </c>
      <c t="str" s="89" r="AI264">
        <f>ROUND(X263*L$9/12,2)</f>
        <v> -  </v>
      </c>
      <c t="str" s="89" r="AJ264">
        <f>ROUND(Y263*M$9/12,2)</f>
        <v> -  </v>
      </c>
      <c t="str" s="89" r="AK264">
        <f>ROUND(Z263*N$9/12,2)</f>
        <v> -  </v>
      </c>
      <c t="str" s="89" r="AL264">
        <f>SUM(AB264:AK264)</f>
        <v>#NAME?</v>
      </c>
      <c s="93" r="AM264"/>
      <c t="str" s="89" r="AN264">
        <f>IF(Q263&gt;0,IF((Q263+AB264)&lt;E$10,Q263+AB264,E$10),0)</f>
        <v>#NAME?</v>
      </c>
      <c t="str" s="89" r="AO264">
        <f>IF(R263&gt;0,IF((R263+AC264)&lt;F$10,R263+AC264,F$10),0)</f>
        <v>#NAME?</v>
      </c>
      <c t="str" s="89" r="AP264">
        <f>IF(S263&gt;0,IF((S263+AD264)&lt;G$10,S263+AD264,G$10),0)</f>
        <v>#NAME?</v>
      </c>
      <c t="str" s="89" r="AQ264">
        <f>IF(T263&gt;0,IF((T263+AE264)&lt;H$10,T263+AE264,H$10),0)</f>
        <v>#NAME?</v>
      </c>
      <c t="str" s="89" r="AR264">
        <f>IF(U263&gt;0,IF((U263+AF264)&lt;I$10,U263+AF264,I$10),0)</f>
        <v>#NAME?</v>
      </c>
      <c t="str" s="89" r="AS264">
        <f>IF(V263&gt;0,IF((V263+AG264)&lt;J$10,V263+AG264,J$10),0)</f>
        <v> -  </v>
      </c>
      <c t="str" s="89" r="AT264">
        <f>IF(W263&gt;0,IF((W263+AH264)&lt;K$10,W263+AH264,K$10),0)</f>
        <v> -  </v>
      </c>
      <c t="str" s="89" r="AU264">
        <f>IF(X263&gt;0,IF((X263+AI264)&lt;L$10,X263+AI264,L$10),0)</f>
        <v> -  </v>
      </c>
      <c t="str" s="89" r="AV264">
        <f>IF(Y263&gt;0,IF((Y263+AJ264)&lt;M$10,Y263+AJ264,M$10),0)</f>
        <v> -  </v>
      </c>
      <c t="str" s="89" r="AW264">
        <f>IF(Z263&gt;0,IF((Z263+AK264)&lt;N$10,Z263+AK264,N$10),0)</f>
        <v> -  </v>
      </c>
      <c t="str" s="89" r="AX264">
        <f>SUM(AN264:AW264)</f>
        <v>#NAME?</v>
      </c>
      <c s="89" r="AY264"/>
      <c t="str" s="91" r="AZ264">
        <f>IF(NOT(snowball),0,IF(Q263&lt;=0,0,IF(AN264+$C264&gt;Q263+AB264,Q263+AB264-AN264,$C264)))</f>
        <v>#NAME?</v>
      </c>
      <c t="str" s="89" r="BA264">
        <f>IF(NOT(snowball),0,IF(R263&lt;=0,0,IF($C264&lt;=SUM($AZ264:AZ264),0,IF(AO264+$C264-SUM($AZ264:AZ264)&gt;R263+AC264,R263+AC264-AO264,$C264-SUM($AZ264:AZ264)))))</f>
        <v>#NAME?</v>
      </c>
      <c t="str" s="89" r="BB264">
        <f>IF(NOT(snowball),0,IF(S263&lt;=0,0,IF($C264&lt;=SUM($AZ264:BA264),0,IF(AP264+$C264-SUM($AZ264:BA264)&gt;S263+AD264,S263+AD264-AP264,$C264-SUM($AZ264:BA264)))))</f>
        <v>#NAME?</v>
      </c>
      <c t="str" s="89" r="BC264">
        <f>IF(NOT(snowball),0,IF(T263&lt;=0,0,IF($C264&lt;=SUM($AZ264:BB264),0,IF(AQ264+$C264-SUM($AZ264:BB264)&gt;T263+AE264,T263+AE264-AQ264,$C264-SUM($AZ264:BB264)))))</f>
        <v>#NAME?</v>
      </c>
      <c t="str" s="89" r="BD264">
        <f>IF(NOT(snowball),0,IF(U263&lt;=0,0,IF($C264&lt;=SUM($AZ264:BC264),0,IF(AR264+$C264-SUM($AZ264:BC264)&gt;U263+AF264,U263+AF264-AR264,$C264-SUM($AZ264:BC264)))))</f>
        <v>#NAME?</v>
      </c>
      <c t="str" s="89" r="BE264">
        <f>IF(NOT(snowball),0,IF(V263&lt;=0,0,IF($C264&lt;=SUM($AZ264:BD264),0,IF(AS264+$C264-SUM($AZ264:BD264)&gt;V263+AG264,V263+AG264-AS264,$C264-SUM($AZ264:BD264)))))</f>
        <v>#NAME?</v>
      </c>
      <c t="str" s="89" r="BF264">
        <f>IF(NOT(snowball),0,IF(W263&lt;=0,0,IF($C264&lt;=SUM($AZ264:BE264),0,IF(AT264+$C264-SUM($AZ264:BE264)&gt;W263+AH264,W263+AH264-AT264,$C264-SUM($AZ264:BE264)))))</f>
        <v>#NAME?</v>
      </c>
      <c t="str" s="89" r="BG264">
        <f>IF(NOT(snowball),0,IF(X263&lt;=0,0,IF($C264&lt;=SUM($AZ264:BF264),0,IF(AU264+$C264-SUM($AZ264:BF264)&gt;X263+AI264,X263+AI264-AU264,$C264-SUM($AZ264:BF264)))))</f>
        <v>#NAME?</v>
      </c>
      <c t="str" s="89" r="BH264">
        <f>IF(NOT(snowball),0,IF(Y263&lt;=0,0,IF($C264&lt;=SUM($AZ264:BG264),0,IF(AV264+$C264-SUM($AZ264:BG264)&gt;Y263+AJ264,Y263+AJ264-AV264,$C264-SUM($AZ264:BG264)))))</f>
        <v>#NAME?</v>
      </c>
      <c t="str" s="89" r="BI264">
        <f>IF(NOT(snowball),0,IF(Z263&lt;=0,0,IF($C264&lt;=SUM($AZ264:BH264),0,IF(AW264+$C264-SUM($AZ264:BH264)&gt;Z263+AK264,Z263+AK264-AW264,$C264-SUM($AZ264:BH264)))))</f>
        <v>#NAME?</v>
      </c>
    </row>
    <row customHeight="1" r="265" ht="10.5">
      <c t="str" s="85" r="A265">
        <f>IF(SUM(Q264:Z264)&lt;=0,"",A264+1)</f>
        <v>#NAME?</v>
      </c>
      <c t="str" s="86" r="B265">
        <f>IF(A265="",NA(),DATE(YEAR(B264),MONTH(B264)+1,1))</f>
        <v>#NAME?</v>
      </c>
      <c t="str" s="87" r="C265">
        <f>IF(A265="","",IF(snowball,IF(($E$5-AX265)&lt;0,0,$E$5-AX265),"n/a")+D265)</f>
        <v>#NAME?</v>
      </c>
      <c s="88" r="D265"/>
      <c t="str" s="89" r="E265">
        <f>AN265+AZ265</f>
        <v>#NAME?</v>
      </c>
      <c t="str" s="89" r="F265">
        <f>AO265+BA265</f>
        <v>#NAME?</v>
      </c>
      <c t="str" s="89" r="G265">
        <f>AP265+BB265</f>
        <v>#NAME?</v>
      </c>
      <c t="str" s="89" r="H265">
        <f>AQ265+BC265</f>
        <v>#NAME?</v>
      </c>
      <c t="str" s="89" r="I265">
        <f>AR265+BD265</f>
        <v>#NAME?</v>
      </c>
      <c t="str" s="89" r="J265">
        <f>AS265+BE265</f>
        <v>#NAME?</v>
      </c>
      <c t="str" s="89" r="K265">
        <f>AT265+BF265</f>
        <v>#NAME?</v>
      </c>
      <c t="str" s="89" r="L265">
        <f>AU265+BG265</f>
        <v>#NAME?</v>
      </c>
      <c t="str" s="89" r="M265">
        <f>AV265+BH265</f>
        <v>#NAME?</v>
      </c>
      <c t="str" s="89" r="N265">
        <f>AW265+BI265</f>
        <v>#NAME?</v>
      </c>
      <c s="90" r="O265"/>
      <c t="str" s="89" r="P265">
        <f>SUM(Q265:Z265)</f>
        <v>#NAME?</v>
      </c>
      <c t="str" s="89" r="Q265">
        <f>IF(E$8=0,0,ROUND(Q264-(E265-AB265),2))</f>
        <v>#NAME?</v>
      </c>
      <c t="str" s="89" r="R265">
        <f>IF(F$8=0,0,ROUND(R264-(F265-AC265),2))</f>
        <v>#NAME?</v>
      </c>
      <c t="str" s="89" r="S265">
        <f>IF(G$8=0,0,ROUND(S264-(G265-AD265),2))</f>
        <v>#NAME?</v>
      </c>
      <c t="str" s="89" r="T265">
        <f>IF(H$8=0,0,ROUND(T264-(H265-AE265),2))</f>
        <v>#NAME?</v>
      </c>
      <c t="str" s="89" r="U265">
        <f>IF(I$8=0,0,ROUND(U264-(I265-AF265),2))</f>
        <v>#NAME?</v>
      </c>
      <c t="str" s="89" r="V265">
        <f>IF(J$8=0,0,ROUND(V264-(J265-AG265),2))</f>
        <v> -  </v>
      </c>
      <c t="str" s="89" r="W265">
        <f>IF(K$8=0,0,ROUND(W264-(K265-AH265),2))</f>
        <v> -  </v>
      </c>
      <c t="str" s="89" r="X265">
        <f>IF(L$8=0,0,ROUND(X264-(L265-AI265),2))</f>
        <v> -  </v>
      </c>
      <c t="str" s="89" r="Y265">
        <f>IF(M$8=0,0,ROUND(Y264-(M265-AJ265),2))</f>
        <v> -  </v>
      </c>
      <c t="str" s="89" r="Z265">
        <f>IF(N$8=0,0,ROUND(Z264-(N265-AK265),2))</f>
        <v> -  </v>
      </c>
      <c s="92" r="AA265"/>
      <c t="str" s="89" r="AB265">
        <f>ROUND(Q264*E$9/12,2)</f>
        <v>#NAME?</v>
      </c>
      <c t="str" s="89" r="AC265">
        <f>ROUND(R264*F$9/12,2)</f>
        <v>#NAME?</v>
      </c>
      <c t="str" s="89" r="AD265">
        <f>ROUND(S264*G$9/12,2)</f>
        <v>#NAME?</v>
      </c>
      <c t="str" s="89" r="AE265">
        <f>ROUND(T264*H$9/12,2)</f>
        <v>#NAME?</v>
      </c>
      <c t="str" s="89" r="AF265">
        <f>ROUND(U264*I$9/12,2)</f>
        <v>#NAME?</v>
      </c>
      <c t="str" s="89" r="AG265">
        <f>ROUND(V264*J$9/12,2)</f>
        <v> -  </v>
      </c>
      <c t="str" s="89" r="AH265">
        <f>ROUND(W264*K$9/12,2)</f>
        <v> -  </v>
      </c>
      <c t="str" s="89" r="AI265">
        <f>ROUND(X264*L$9/12,2)</f>
        <v> -  </v>
      </c>
      <c t="str" s="89" r="AJ265">
        <f>ROUND(Y264*M$9/12,2)</f>
        <v> -  </v>
      </c>
      <c t="str" s="89" r="AK265">
        <f>ROUND(Z264*N$9/12,2)</f>
        <v> -  </v>
      </c>
      <c t="str" s="89" r="AL265">
        <f>SUM(AB265:AK265)</f>
        <v>#NAME?</v>
      </c>
      <c s="93" r="AM265"/>
      <c t="str" s="89" r="AN265">
        <f>IF(Q264&gt;0,IF((Q264+AB265)&lt;E$10,Q264+AB265,E$10),0)</f>
        <v>#NAME?</v>
      </c>
      <c t="str" s="89" r="AO265">
        <f>IF(R264&gt;0,IF((R264+AC265)&lt;F$10,R264+AC265,F$10),0)</f>
        <v>#NAME?</v>
      </c>
      <c t="str" s="89" r="AP265">
        <f>IF(S264&gt;0,IF((S264+AD265)&lt;G$10,S264+AD265,G$10),0)</f>
        <v>#NAME?</v>
      </c>
      <c t="str" s="89" r="AQ265">
        <f>IF(T264&gt;0,IF((T264+AE265)&lt;H$10,T264+AE265,H$10),0)</f>
        <v>#NAME?</v>
      </c>
      <c t="str" s="89" r="AR265">
        <f>IF(U264&gt;0,IF((U264+AF265)&lt;I$10,U264+AF265,I$10),0)</f>
        <v>#NAME?</v>
      </c>
      <c t="str" s="89" r="AS265">
        <f>IF(V264&gt;0,IF((V264+AG265)&lt;J$10,V264+AG265,J$10),0)</f>
        <v> -  </v>
      </c>
      <c t="str" s="89" r="AT265">
        <f>IF(W264&gt;0,IF((W264+AH265)&lt;K$10,W264+AH265,K$10),0)</f>
        <v> -  </v>
      </c>
      <c t="str" s="89" r="AU265">
        <f>IF(X264&gt;0,IF((X264+AI265)&lt;L$10,X264+AI265,L$10),0)</f>
        <v> -  </v>
      </c>
      <c t="str" s="89" r="AV265">
        <f>IF(Y264&gt;0,IF((Y264+AJ265)&lt;M$10,Y264+AJ265,M$10),0)</f>
        <v> -  </v>
      </c>
      <c t="str" s="89" r="AW265">
        <f>IF(Z264&gt;0,IF((Z264+AK265)&lt;N$10,Z264+AK265,N$10),0)</f>
        <v> -  </v>
      </c>
      <c t="str" s="89" r="AX265">
        <f>SUM(AN265:AW265)</f>
        <v>#NAME?</v>
      </c>
      <c s="89" r="AY265"/>
      <c t="str" s="91" r="AZ265">
        <f>IF(NOT(snowball),0,IF(Q264&lt;=0,0,IF(AN265+$C265&gt;Q264+AB265,Q264+AB265-AN265,$C265)))</f>
        <v>#NAME?</v>
      </c>
      <c t="str" s="89" r="BA265">
        <f>IF(NOT(snowball),0,IF(R264&lt;=0,0,IF($C265&lt;=SUM($AZ265:AZ265),0,IF(AO265+$C265-SUM($AZ265:AZ265)&gt;R264+AC265,R264+AC265-AO265,$C265-SUM($AZ265:AZ265)))))</f>
        <v>#NAME?</v>
      </c>
      <c t="str" s="89" r="BB265">
        <f>IF(NOT(snowball),0,IF(S264&lt;=0,0,IF($C265&lt;=SUM($AZ265:BA265),0,IF(AP265+$C265-SUM($AZ265:BA265)&gt;S264+AD265,S264+AD265-AP265,$C265-SUM($AZ265:BA265)))))</f>
        <v>#NAME?</v>
      </c>
      <c t="str" s="89" r="BC265">
        <f>IF(NOT(snowball),0,IF(T264&lt;=0,0,IF($C265&lt;=SUM($AZ265:BB265),0,IF(AQ265+$C265-SUM($AZ265:BB265)&gt;T264+AE265,T264+AE265-AQ265,$C265-SUM($AZ265:BB265)))))</f>
        <v>#NAME?</v>
      </c>
      <c t="str" s="89" r="BD265">
        <f>IF(NOT(snowball),0,IF(U264&lt;=0,0,IF($C265&lt;=SUM($AZ265:BC265),0,IF(AR265+$C265-SUM($AZ265:BC265)&gt;U264+AF265,U264+AF265-AR265,$C265-SUM($AZ265:BC265)))))</f>
        <v>#NAME?</v>
      </c>
      <c t="str" s="89" r="BE265">
        <f>IF(NOT(snowball),0,IF(V264&lt;=0,0,IF($C265&lt;=SUM($AZ265:BD265),0,IF(AS265+$C265-SUM($AZ265:BD265)&gt;V264+AG265,V264+AG265-AS265,$C265-SUM($AZ265:BD265)))))</f>
        <v>#NAME?</v>
      </c>
      <c t="str" s="89" r="BF265">
        <f>IF(NOT(snowball),0,IF(W264&lt;=0,0,IF($C265&lt;=SUM($AZ265:BE265),0,IF(AT265+$C265-SUM($AZ265:BE265)&gt;W264+AH265,W264+AH265-AT265,$C265-SUM($AZ265:BE265)))))</f>
        <v>#NAME?</v>
      </c>
      <c t="str" s="89" r="BG265">
        <f>IF(NOT(snowball),0,IF(X264&lt;=0,0,IF($C265&lt;=SUM($AZ265:BF265),0,IF(AU265+$C265-SUM($AZ265:BF265)&gt;X264+AI265,X264+AI265-AU265,$C265-SUM($AZ265:BF265)))))</f>
        <v>#NAME?</v>
      </c>
      <c t="str" s="89" r="BH265">
        <f>IF(NOT(snowball),0,IF(Y264&lt;=0,0,IF($C265&lt;=SUM($AZ265:BG265),0,IF(AV265+$C265-SUM($AZ265:BG265)&gt;Y264+AJ265,Y264+AJ265-AV265,$C265-SUM($AZ265:BG265)))))</f>
        <v>#NAME?</v>
      </c>
      <c t="str" s="89" r="BI265">
        <f>IF(NOT(snowball),0,IF(Z264&lt;=0,0,IF($C265&lt;=SUM($AZ265:BH265),0,IF(AW265+$C265-SUM($AZ265:BH265)&gt;Z264+AK265,Z264+AK265-AW265,$C265-SUM($AZ265:BH265)))))</f>
        <v>#NAME?</v>
      </c>
    </row>
    <row customHeight="1" r="266" ht="10.5">
      <c t="str" s="85" r="A266">
        <f>IF(SUM(Q265:Z265)&lt;=0,"",A265+1)</f>
        <v>#NAME?</v>
      </c>
      <c t="str" s="86" r="B266">
        <f>IF(A266="",NA(),DATE(YEAR(B265),MONTH(B265)+1,1))</f>
        <v>#NAME?</v>
      </c>
      <c t="str" s="87" r="C266">
        <f>IF(A266="","",IF(snowball,IF(($E$5-AX266)&lt;0,0,$E$5-AX266),"n/a")+D266)</f>
        <v>#NAME?</v>
      </c>
      <c s="88" r="D266"/>
      <c t="str" s="89" r="E266">
        <f>AN266+AZ266</f>
        <v>#NAME?</v>
      </c>
      <c t="str" s="89" r="F266">
        <f>AO266+BA266</f>
        <v>#NAME?</v>
      </c>
      <c t="str" s="89" r="G266">
        <f>AP266+BB266</f>
        <v>#NAME?</v>
      </c>
      <c t="str" s="89" r="H266">
        <f>AQ266+BC266</f>
        <v>#NAME?</v>
      </c>
      <c t="str" s="89" r="I266">
        <f>AR266+BD266</f>
        <v>#NAME?</v>
      </c>
      <c t="str" s="89" r="J266">
        <f>AS266+BE266</f>
        <v>#NAME?</v>
      </c>
      <c t="str" s="89" r="K266">
        <f>AT266+BF266</f>
        <v>#NAME?</v>
      </c>
      <c t="str" s="89" r="L266">
        <f>AU266+BG266</f>
        <v>#NAME?</v>
      </c>
      <c t="str" s="89" r="M266">
        <f>AV266+BH266</f>
        <v>#NAME?</v>
      </c>
      <c t="str" s="89" r="N266">
        <f>AW266+BI266</f>
        <v>#NAME?</v>
      </c>
      <c s="90" r="O266"/>
      <c t="str" s="89" r="P266">
        <f>SUM(Q266:Z266)</f>
        <v>#NAME?</v>
      </c>
      <c t="str" s="89" r="Q266">
        <f>IF(E$8=0,0,ROUND(Q265-(E266-AB266),2))</f>
        <v>#NAME?</v>
      </c>
      <c t="str" s="89" r="R266">
        <f>IF(F$8=0,0,ROUND(R265-(F266-AC266),2))</f>
        <v>#NAME?</v>
      </c>
      <c t="str" s="89" r="S266">
        <f>IF(G$8=0,0,ROUND(S265-(G266-AD266),2))</f>
        <v>#NAME?</v>
      </c>
      <c t="str" s="89" r="T266">
        <f>IF(H$8=0,0,ROUND(T265-(H266-AE266),2))</f>
        <v>#NAME?</v>
      </c>
      <c t="str" s="89" r="U266">
        <f>IF(I$8=0,0,ROUND(U265-(I266-AF266),2))</f>
        <v>#NAME?</v>
      </c>
      <c t="str" s="89" r="V266">
        <f>IF(J$8=0,0,ROUND(V265-(J266-AG266),2))</f>
        <v> -  </v>
      </c>
      <c t="str" s="89" r="W266">
        <f>IF(K$8=0,0,ROUND(W265-(K266-AH266),2))</f>
        <v> -  </v>
      </c>
      <c t="str" s="89" r="X266">
        <f>IF(L$8=0,0,ROUND(X265-(L266-AI266),2))</f>
        <v> -  </v>
      </c>
      <c t="str" s="89" r="Y266">
        <f>IF(M$8=0,0,ROUND(Y265-(M266-AJ266),2))</f>
        <v> -  </v>
      </c>
      <c t="str" s="89" r="Z266">
        <f>IF(N$8=0,0,ROUND(Z265-(N266-AK266),2))</f>
        <v> -  </v>
      </c>
      <c s="92" r="AA266"/>
      <c t="str" s="89" r="AB266">
        <f>ROUND(Q265*E$9/12,2)</f>
        <v>#NAME?</v>
      </c>
      <c t="str" s="89" r="AC266">
        <f>ROUND(R265*F$9/12,2)</f>
        <v>#NAME?</v>
      </c>
      <c t="str" s="89" r="AD266">
        <f>ROUND(S265*G$9/12,2)</f>
        <v>#NAME?</v>
      </c>
      <c t="str" s="89" r="AE266">
        <f>ROUND(T265*H$9/12,2)</f>
        <v>#NAME?</v>
      </c>
      <c t="str" s="89" r="AF266">
        <f>ROUND(U265*I$9/12,2)</f>
        <v>#NAME?</v>
      </c>
      <c t="str" s="89" r="AG266">
        <f>ROUND(V265*J$9/12,2)</f>
        <v> -  </v>
      </c>
      <c t="str" s="89" r="AH266">
        <f>ROUND(W265*K$9/12,2)</f>
        <v> -  </v>
      </c>
      <c t="str" s="89" r="AI266">
        <f>ROUND(X265*L$9/12,2)</f>
        <v> -  </v>
      </c>
      <c t="str" s="89" r="AJ266">
        <f>ROUND(Y265*M$9/12,2)</f>
        <v> -  </v>
      </c>
      <c t="str" s="89" r="AK266">
        <f>ROUND(Z265*N$9/12,2)</f>
        <v> -  </v>
      </c>
      <c t="str" s="89" r="AL266">
        <f>SUM(AB266:AK266)</f>
        <v>#NAME?</v>
      </c>
      <c s="93" r="AM266"/>
      <c t="str" s="89" r="AN266">
        <f>IF(Q265&gt;0,IF((Q265+AB266)&lt;E$10,Q265+AB266,E$10),0)</f>
        <v>#NAME?</v>
      </c>
      <c t="str" s="89" r="AO266">
        <f>IF(R265&gt;0,IF((R265+AC266)&lt;F$10,R265+AC266,F$10),0)</f>
        <v>#NAME?</v>
      </c>
      <c t="str" s="89" r="AP266">
        <f>IF(S265&gt;0,IF((S265+AD266)&lt;G$10,S265+AD266,G$10),0)</f>
        <v>#NAME?</v>
      </c>
      <c t="str" s="89" r="AQ266">
        <f>IF(T265&gt;0,IF((T265+AE266)&lt;H$10,T265+AE266,H$10),0)</f>
        <v>#NAME?</v>
      </c>
      <c t="str" s="89" r="AR266">
        <f>IF(U265&gt;0,IF((U265+AF266)&lt;I$10,U265+AF266,I$10),0)</f>
        <v>#NAME?</v>
      </c>
      <c t="str" s="89" r="AS266">
        <f>IF(V265&gt;0,IF((V265+AG266)&lt;J$10,V265+AG266,J$10),0)</f>
        <v> -  </v>
      </c>
      <c t="str" s="89" r="AT266">
        <f>IF(W265&gt;0,IF((W265+AH266)&lt;K$10,W265+AH266,K$10),0)</f>
        <v> -  </v>
      </c>
      <c t="str" s="89" r="AU266">
        <f>IF(X265&gt;0,IF((X265+AI266)&lt;L$10,X265+AI266,L$10),0)</f>
        <v> -  </v>
      </c>
      <c t="str" s="89" r="AV266">
        <f>IF(Y265&gt;0,IF((Y265+AJ266)&lt;M$10,Y265+AJ266,M$10),0)</f>
        <v> -  </v>
      </c>
      <c t="str" s="89" r="AW266">
        <f>IF(Z265&gt;0,IF((Z265+AK266)&lt;N$10,Z265+AK266,N$10),0)</f>
        <v> -  </v>
      </c>
      <c t="str" s="89" r="AX266">
        <f>SUM(AN266:AW266)</f>
        <v>#NAME?</v>
      </c>
      <c s="89" r="AY266"/>
      <c t="str" s="91" r="AZ266">
        <f>IF(NOT(snowball),0,IF(Q265&lt;=0,0,IF(AN266+$C266&gt;Q265+AB266,Q265+AB266-AN266,$C266)))</f>
        <v>#NAME?</v>
      </c>
      <c t="str" s="89" r="BA266">
        <f>IF(NOT(snowball),0,IF(R265&lt;=0,0,IF($C266&lt;=SUM($AZ266:AZ266),0,IF(AO266+$C266-SUM($AZ266:AZ266)&gt;R265+AC266,R265+AC266-AO266,$C266-SUM($AZ266:AZ266)))))</f>
        <v>#NAME?</v>
      </c>
      <c t="str" s="89" r="BB266">
        <f>IF(NOT(snowball),0,IF(S265&lt;=0,0,IF($C266&lt;=SUM($AZ266:BA266),0,IF(AP266+$C266-SUM($AZ266:BA266)&gt;S265+AD266,S265+AD266-AP266,$C266-SUM($AZ266:BA266)))))</f>
        <v>#NAME?</v>
      </c>
      <c t="str" s="89" r="BC266">
        <f>IF(NOT(snowball),0,IF(T265&lt;=0,0,IF($C266&lt;=SUM($AZ266:BB266),0,IF(AQ266+$C266-SUM($AZ266:BB266)&gt;T265+AE266,T265+AE266-AQ266,$C266-SUM($AZ266:BB266)))))</f>
        <v>#NAME?</v>
      </c>
      <c t="str" s="89" r="BD266">
        <f>IF(NOT(snowball),0,IF(U265&lt;=0,0,IF($C266&lt;=SUM($AZ266:BC266),0,IF(AR266+$C266-SUM($AZ266:BC266)&gt;U265+AF266,U265+AF266-AR266,$C266-SUM($AZ266:BC266)))))</f>
        <v>#NAME?</v>
      </c>
      <c t="str" s="89" r="BE266">
        <f>IF(NOT(snowball),0,IF(V265&lt;=0,0,IF($C266&lt;=SUM($AZ266:BD266),0,IF(AS266+$C266-SUM($AZ266:BD266)&gt;V265+AG266,V265+AG266-AS266,$C266-SUM($AZ266:BD266)))))</f>
        <v>#NAME?</v>
      </c>
      <c t="str" s="89" r="BF266">
        <f>IF(NOT(snowball),0,IF(W265&lt;=0,0,IF($C266&lt;=SUM($AZ266:BE266),0,IF(AT266+$C266-SUM($AZ266:BE266)&gt;W265+AH266,W265+AH266-AT266,$C266-SUM($AZ266:BE266)))))</f>
        <v>#NAME?</v>
      </c>
      <c t="str" s="89" r="BG266">
        <f>IF(NOT(snowball),0,IF(X265&lt;=0,0,IF($C266&lt;=SUM($AZ266:BF266),0,IF(AU266+$C266-SUM($AZ266:BF266)&gt;X265+AI266,X265+AI266-AU266,$C266-SUM($AZ266:BF266)))))</f>
        <v>#NAME?</v>
      </c>
      <c t="str" s="89" r="BH266">
        <f>IF(NOT(snowball),0,IF(Y265&lt;=0,0,IF($C266&lt;=SUM($AZ266:BG266),0,IF(AV266+$C266-SUM($AZ266:BG266)&gt;Y265+AJ266,Y265+AJ266-AV266,$C266-SUM($AZ266:BG266)))))</f>
        <v>#NAME?</v>
      </c>
      <c t="str" s="89" r="BI266">
        <f>IF(NOT(snowball),0,IF(Z265&lt;=0,0,IF($C266&lt;=SUM($AZ266:BH266),0,IF(AW266+$C266-SUM($AZ266:BH266)&gt;Z265+AK266,Z265+AK266-AW266,$C266-SUM($AZ266:BH266)))))</f>
        <v>#NAME?</v>
      </c>
    </row>
    <row customHeight="1" r="267" ht="10.5">
      <c t="str" s="85" r="A267">
        <f>IF(SUM(Q266:Z266)&lt;=0,"",A266+1)</f>
        <v>#NAME?</v>
      </c>
      <c t="str" s="86" r="B267">
        <f>IF(A267="",NA(),DATE(YEAR(B266),MONTH(B266)+1,1))</f>
        <v>#NAME?</v>
      </c>
      <c t="str" s="87" r="C267">
        <f>IF(A267="","",IF(snowball,IF(($E$5-AX267)&lt;0,0,$E$5-AX267),"n/a")+D267)</f>
        <v>#NAME?</v>
      </c>
      <c s="88" r="D267"/>
      <c t="str" s="89" r="E267">
        <f>AN267+AZ267</f>
        <v>#NAME?</v>
      </c>
      <c t="str" s="89" r="F267">
        <f>AO267+BA267</f>
        <v>#NAME?</v>
      </c>
      <c t="str" s="89" r="G267">
        <f>AP267+BB267</f>
        <v>#NAME?</v>
      </c>
      <c t="str" s="89" r="H267">
        <f>AQ267+BC267</f>
        <v>#NAME?</v>
      </c>
      <c t="str" s="89" r="I267">
        <f>AR267+BD267</f>
        <v>#NAME?</v>
      </c>
      <c t="str" s="89" r="J267">
        <f>AS267+BE267</f>
        <v>#NAME?</v>
      </c>
      <c t="str" s="89" r="K267">
        <f>AT267+BF267</f>
        <v>#NAME?</v>
      </c>
      <c t="str" s="89" r="L267">
        <f>AU267+BG267</f>
        <v>#NAME?</v>
      </c>
      <c t="str" s="89" r="M267">
        <f>AV267+BH267</f>
        <v>#NAME?</v>
      </c>
      <c t="str" s="89" r="N267">
        <f>AW267+BI267</f>
        <v>#NAME?</v>
      </c>
      <c s="90" r="O267"/>
      <c t="str" s="89" r="P267">
        <f>SUM(Q267:Z267)</f>
        <v>#NAME?</v>
      </c>
      <c t="str" s="89" r="Q267">
        <f>IF(E$8=0,0,ROUND(Q266-(E267-AB267),2))</f>
        <v>#NAME?</v>
      </c>
      <c t="str" s="89" r="R267">
        <f>IF(F$8=0,0,ROUND(R266-(F267-AC267),2))</f>
        <v>#NAME?</v>
      </c>
      <c t="str" s="89" r="S267">
        <f>IF(G$8=0,0,ROUND(S266-(G267-AD267),2))</f>
        <v>#NAME?</v>
      </c>
      <c t="str" s="89" r="T267">
        <f>IF(H$8=0,0,ROUND(T266-(H267-AE267),2))</f>
        <v>#NAME?</v>
      </c>
      <c t="str" s="89" r="U267">
        <f>IF(I$8=0,0,ROUND(U266-(I267-AF267),2))</f>
        <v>#NAME?</v>
      </c>
      <c t="str" s="89" r="V267">
        <f>IF(J$8=0,0,ROUND(V266-(J267-AG267),2))</f>
        <v> -  </v>
      </c>
      <c t="str" s="89" r="W267">
        <f>IF(K$8=0,0,ROUND(W266-(K267-AH267),2))</f>
        <v> -  </v>
      </c>
      <c t="str" s="89" r="X267">
        <f>IF(L$8=0,0,ROUND(X266-(L267-AI267),2))</f>
        <v> -  </v>
      </c>
      <c t="str" s="89" r="Y267">
        <f>IF(M$8=0,0,ROUND(Y266-(M267-AJ267),2))</f>
        <v> -  </v>
      </c>
      <c t="str" s="89" r="Z267">
        <f>IF(N$8=0,0,ROUND(Z266-(N267-AK267),2))</f>
        <v> -  </v>
      </c>
      <c s="92" r="AA267"/>
      <c t="str" s="89" r="AB267">
        <f>ROUND(Q266*E$9/12,2)</f>
        <v>#NAME?</v>
      </c>
      <c t="str" s="89" r="AC267">
        <f>ROUND(R266*F$9/12,2)</f>
        <v>#NAME?</v>
      </c>
      <c t="str" s="89" r="AD267">
        <f>ROUND(S266*G$9/12,2)</f>
        <v>#NAME?</v>
      </c>
      <c t="str" s="89" r="AE267">
        <f>ROUND(T266*H$9/12,2)</f>
        <v>#NAME?</v>
      </c>
      <c t="str" s="89" r="AF267">
        <f>ROUND(U266*I$9/12,2)</f>
        <v>#NAME?</v>
      </c>
      <c t="str" s="89" r="AG267">
        <f>ROUND(V266*J$9/12,2)</f>
        <v> -  </v>
      </c>
      <c t="str" s="89" r="AH267">
        <f>ROUND(W266*K$9/12,2)</f>
        <v> -  </v>
      </c>
      <c t="str" s="89" r="AI267">
        <f>ROUND(X266*L$9/12,2)</f>
        <v> -  </v>
      </c>
      <c t="str" s="89" r="AJ267">
        <f>ROUND(Y266*M$9/12,2)</f>
        <v> -  </v>
      </c>
      <c t="str" s="89" r="AK267">
        <f>ROUND(Z266*N$9/12,2)</f>
        <v> -  </v>
      </c>
      <c t="str" s="89" r="AL267">
        <f>SUM(AB267:AK267)</f>
        <v>#NAME?</v>
      </c>
      <c s="93" r="AM267"/>
      <c t="str" s="89" r="AN267">
        <f>IF(Q266&gt;0,IF((Q266+AB267)&lt;E$10,Q266+AB267,E$10),0)</f>
        <v>#NAME?</v>
      </c>
      <c t="str" s="89" r="AO267">
        <f>IF(R266&gt;0,IF((R266+AC267)&lt;F$10,R266+AC267,F$10),0)</f>
        <v>#NAME?</v>
      </c>
      <c t="str" s="89" r="AP267">
        <f>IF(S266&gt;0,IF((S266+AD267)&lt;G$10,S266+AD267,G$10),0)</f>
        <v>#NAME?</v>
      </c>
      <c t="str" s="89" r="AQ267">
        <f>IF(T266&gt;0,IF((T266+AE267)&lt;H$10,T266+AE267,H$10),0)</f>
        <v>#NAME?</v>
      </c>
      <c t="str" s="89" r="AR267">
        <f>IF(U266&gt;0,IF((U266+AF267)&lt;I$10,U266+AF267,I$10),0)</f>
        <v>#NAME?</v>
      </c>
      <c t="str" s="89" r="AS267">
        <f>IF(V266&gt;0,IF((V266+AG267)&lt;J$10,V266+AG267,J$10),0)</f>
        <v> -  </v>
      </c>
      <c t="str" s="89" r="AT267">
        <f>IF(W266&gt;0,IF((W266+AH267)&lt;K$10,W266+AH267,K$10),0)</f>
        <v> -  </v>
      </c>
      <c t="str" s="89" r="AU267">
        <f>IF(X266&gt;0,IF((X266+AI267)&lt;L$10,X266+AI267,L$10),0)</f>
        <v> -  </v>
      </c>
      <c t="str" s="89" r="AV267">
        <f>IF(Y266&gt;0,IF((Y266+AJ267)&lt;M$10,Y266+AJ267,M$10),0)</f>
        <v> -  </v>
      </c>
      <c t="str" s="89" r="AW267">
        <f>IF(Z266&gt;0,IF((Z266+AK267)&lt;N$10,Z266+AK267,N$10),0)</f>
        <v> -  </v>
      </c>
      <c t="str" s="89" r="AX267">
        <f>SUM(AN267:AW267)</f>
        <v>#NAME?</v>
      </c>
      <c s="89" r="AY267"/>
      <c t="str" s="91" r="AZ267">
        <f>IF(NOT(snowball),0,IF(Q266&lt;=0,0,IF(AN267+$C267&gt;Q266+AB267,Q266+AB267-AN267,$C267)))</f>
        <v>#NAME?</v>
      </c>
      <c t="str" s="89" r="BA267">
        <f>IF(NOT(snowball),0,IF(R266&lt;=0,0,IF($C267&lt;=SUM($AZ267:AZ267),0,IF(AO267+$C267-SUM($AZ267:AZ267)&gt;R266+AC267,R266+AC267-AO267,$C267-SUM($AZ267:AZ267)))))</f>
        <v>#NAME?</v>
      </c>
      <c t="str" s="89" r="BB267">
        <f>IF(NOT(snowball),0,IF(S266&lt;=0,0,IF($C267&lt;=SUM($AZ267:BA267),0,IF(AP267+$C267-SUM($AZ267:BA267)&gt;S266+AD267,S266+AD267-AP267,$C267-SUM($AZ267:BA267)))))</f>
        <v>#NAME?</v>
      </c>
      <c t="str" s="89" r="BC267">
        <f>IF(NOT(snowball),0,IF(T266&lt;=0,0,IF($C267&lt;=SUM($AZ267:BB267),0,IF(AQ267+$C267-SUM($AZ267:BB267)&gt;T266+AE267,T266+AE267-AQ267,$C267-SUM($AZ267:BB267)))))</f>
        <v>#NAME?</v>
      </c>
      <c t="str" s="89" r="BD267">
        <f>IF(NOT(snowball),0,IF(U266&lt;=0,0,IF($C267&lt;=SUM($AZ267:BC267),0,IF(AR267+$C267-SUM($AZ267:BC267)&gt;U266+AF267,U266+AF267-AR267,$C267-SUM($AZ267:BC267)))))</f>
        <v>#NAME?</v>
      </c>
      <c t="str" s="89" r="BE267">
        <f>IF(NOT(snowball),0,IF(V266&lt;=0,0,IF($C267&lt;=SUM($AZ267:BD267),0,IF(AS267+$C267-SUM($AZ267:BD267)&gt;V266+AG267,V266+AG267-AS267,$C267-SUM($AZ267:BD267)))))</f>
        <v>#NAME?</v>
      </c>
      <c t="str" s="89" r="BF267">
        <f>IF(NOT(snowball),0,IF(W266&lt;=0,0,IF($C267&lt;=SUM($AZ267:BE267),0,IF(AT267+$C267-SUM($AZ267:BE267)&gt;W266+AH267,W266+AH267-AT267,$C267-SUM($AZ267:BE267)))))</f>
        <v>#NAME?</v>
      </c>
      <c t="str" s="89" r="BG267">
        <f>IF(NOT(snowball),0,IF(X266&lt;=0,0,IF($C267&lt;=SUM($AZ267:BF267),0,IF(AU267+$C267-SUM($AZ267:BF267)&gt;X266+AI267,X266+AI267-AU267,$C267-SUM($AZ267:BF267)))))</f>
        <v>#NAME?</v>
      </c>
      <c t="str" s="89" r="BH267">
        <f>IF(NOT(snowball),0,IF(Y266&lt;=0,0,IF($C267&lt;=SUM($AZ267:BG267),0,IF(AV267+$C267-SUM($AZ267:BG267)&gt;Y266+AJ267,Y266+AJ267-AV267,$C267-SUM($AZ267:BG267)))))</f>
        <v>#NAME?</v>
      </c>
      <c t="str" s="89" r="BI267">
        <f>IF(NOT(snowball),0,IF(Z266&lt;=0,0,IF($C267&lt;=SUM($AZ267:BH267),0,IF(AW267+$C267-SUM($AZ267:BH267)&gt;Z266+AK267,Z266+AK267-AW267,$C267-SUM($AZ267:BH267)))))</f>
        <v>#NAME?</v>
      </c>
    </row>
    <row customHeight="1" r="268" ht="10.5">
      <c t="str" s="85" r="A268">
        <f>IF(SUM(Q267:Z267)&lt;=0,"",A267+1)</f>
        <v>#NAME?</v>
      </c>
      <c t="str" s="86" r="B268">
        <f>IF(A268="",NA(),DATE(YEAR(B267),MONTH(B267)+1,1))</f>
        <v>#NAME?</v>
      </c>
      <c t="str" s="87" r="C268">
        <f>IF(A268="","",IF(snowball,IF(($E$5-AX268)&lt;0,0,$E$5-AX268),"n/a")+D268)</f>
        <v>#NAME?</v>
      </c>
      <c s="88" r="D268"/>
      <c t="str" s="89" r="E268">
        <f>AN268+AZ268</f>
        <v>#NAME?</v>
      </c>
      <c t="str" s="89" r="F268">
        <f>AO268+BA268</f>
        <v>#NAME?</v>
      </c>
      <c t="str" s="89" r="G268">
        <f>AP268+BB268</f>
        <v>#NAME?</v>
      </c>
      <c t="str" s="89" r="H268">
        <f>AQ268+BC268</f>
        <v>#NAME?</v>
      </c>
      <c t="str" s="89" r="I268">
        <f>AR268+BD268</f>
        <v>#NAME?</v>
      </c>
      <c t="str" s="89" r="J268">
        <f>AS268+BE268</f>
        <v>#NAME?</v>
      </c>
      <c t="str" s="89" r="K268">
        <f>AT268+BF268</f>
        <v>#NAME?</v>
      </c>
      <c t="str" s="89" r="L268">
        <f>AU268+BG268</f>
        <v>#NAME?</v>
      </c>
      <c t="str" s="89" r="M268">
        <f>AV268+BH268</f>
        <v>#NAME?</v>
      </c>
      <c t="str" s="89" r="N268">
        <f>AW268+BI268</f>
        <v>#NAME?</v>
      </c>
      <c s="90" r="O268"/>
      <c t="str" s="89" r="P268">
        <f>SUM(Q268:Z268)</f>
        <v>#NAME?</v>
      </c>
      <c t="str" s="89" r="Q268">
        <f>IF(E$8=0,0,ROUND(Q267-(E268-AB268),2))</f>
        <v>#NAME?</v>
      </c>
      <c t="str" s="89" r="R268">
        <f>IF(F$8=0,0,ROUND(R267-(F268-AC268),2))</f>
        <v>#NAME?</v>
      </c>
      <c t="str" s="89" r="S268">
        <f>IF(G$8=0,0,ROUND(S267-(G268-AD268),2))</f>
        <v>#NAME?</v>
      </c>
      <c t="str" s="89" r="T268">
        <f>IF(H$8=0,0,ROUND(T267-(H268-AE268),2))</f>
        <v>#NAME?</v>
      </c>
      <c t="str" s="89" r="U268">
        <f>IF(I$8=0,0,ROUND(U267-(I268-AF268),2))</f>
        <v>#NAME?</v>
      </c>
      <c t="str" s="89" r="V268">
        <f>IF(J$8=0,0,ROUND(V267-(J268-AG268),2))</f>
        <v> -  </v>
      </c>
      <c t="str" s="89" r="W268">
        <f>IF(K$8=0,0,ROUND(W267-(K268-AH268),2))</f>
        <v> -  </v>
      </c>
      <c t="str" s="89" r="X268">
        <f>IF(L$8=0,0,ROUND(X267-(L268-AI268),2))</f>
        <v> -  </v>
      </c>
      <c t="str" s="89" r="Y268">
        <f>IF(M$8=0,0,ROUND(Y267-(M268-AJ268),2))</f>
        <v> -  </v>
      </c>
      <c t="str" s="89" r="Z268">
        <f>IF(N$8=0,0,ROUND(Z267-(N268-AK268),2))</f>
        <v> -  </v>
      </c>
      <c s="92" r="AA268"/>
      <c t="str" s="89" r="AB268">
        <f>ROUND(Q267*E$9/12,2)</f>
        <v>#NAME?</v>
      </c>
      <c t="str" s="89" r="AC268">
        <f>ROUND(R267*F$9/12,2)</f>
        <v>#NAME?</v>
      </c>
      <c t="str" s="89" r="AD268">
        <f>ROUND(S267*G$9/12,2)</f>
        <v>#NAME?</v>
      </c>
      <c t="str" s="89" r="AE268">
        <f>ROUND(T267*H$9/12,2)</f>
        <v>#NAME?</v>
      </c>
      <c t="str" s="89" r="AF268">
        <f>ROUND(U267*I$9/12,2)</f>
        <v>#NAME?</v>
      </c>
      <c t="str" s="89" r="AG268">
        <f>ROUND(V267*J$9/12,2)</f>
        <v> -  </v>
      </c>
      <c t="str" s="89" r="AH268">
        <f>ROUND(W267*K$9/12,2)</f>
        <v> -  </v>
      </c>
      <c t="str" s="89" r="AI268">
        <f>ROUND(X267*L$9/12,2)</f>
        <v> -  </v>
      </c>
      <c t="str" s="89" r="AJ268">
        <f>ROUND(Y267*M$9/12,2)</f>
        <v> -  </v>
      </c>
      <c t="str" s="89" r="AK268">
        <f>ROUND(Z267*N$9/12,2)</f>
        <v> -  </v>
      </c>
      <c t="str" s="89" r="AL268">
        <f>SUM(AB268:AK268)</f>
        <v>#NAME?</v>
      </c>
      <c s="93" r="AM268"/>
      <c t="str" s="89" r="AN268">
        <f>IF(Q267&gt;0,IF((Q267+AB268)&lt;E$10,Q267+AB268,E$10),0)</f>
        <v>#NAME?</v>
      </c>
      <c t="str" s="89" r="AO268">
        <f>IF(R267&gt;0,IF((R267+AC268)&lt;F$10,R267+AC268,F$10),0)</f>
        <v>#NAME?</v>
      </c>
      <c t="str" s="89" r="AP268">
        <f>IF(S267&gt;0,IF((S267+AD268)&lt;G$10,S267+AD268,G$10),0)</f>
        <v>#NAME?</v>
      </c>
      <c t="str" s="89" r="AQ268">
        <f>IF(T267&gt;0,IF((T267+AE268)&lt;H$10,T267+AE268,H$10),0)</f>
        <v>#NAME?</v>
      </c>
      <c t="str" s="89" r="AR268">
        <f>IF(U267&gt;0,IF((U267+AF268)&lt;I$10,U267+AF268,I$10),0)</f>
        <v>#NAME?</v>
      </c>
      <c t="str" s="89" r="AS268">
        <f>IF(V267&gt;0,IF((V267+AG268)&lt;J$10,V267+AG268,J$10),0)</f>
        <v> -  </v>
      </c>
      <c t="str" s="89" r="AT268">
        <f>IF(W267&gt;0,IF((W267+AH268)&lt;K$10,W267+AH268,K$10),0)</f>
        <v> -  </v>
      </c>
      <c t="str" s="89" r="AU268">
        <f>IF(X267&gt;0,IF((X267+AI268)&lt;L$10,X267+AI268,L$10),0)</f>
        <v> -  </v>
      </c>
      <c t="str" s="89" r="AV268">
        <f>IF(Y267&gt;0,IF((Y267+AJ268)&lt;M$10,Y267+AJ268,M$10),0)</f>
        <v> -  </v>
      </c>
      <c t="str" s="89" r="AW268">
        <f>IF(Z267&gt;0,IF((Z267+AK268)&lt;N$10,Z267+AK268,N$10),0)</f>
        <v> -  </v>
      </c>
      <c t="str" s="89" r="AX268">
        <f>SUM(AN268:AW268)</f>
        <v>#NAME?</v>
      </c>
      <c s="89" r="AY268"/>
      <c t="str" s="91" r="AZ268">
        <f>IF(NOT(snowball),0,IF(Q267&lt;=0,0,IF(AN268+$C268&gt;Q267+AB268,Q267+AB268-AN268,$C268)))</f>
        <v>#NAME?</v>
      </c>
      <c t="str" s="89" r="BA268">
        <f>IF(NOT(snowball),0,IF(R267&lt;=0,0,IF($C268&lt;=SUM($AZ268:AZ268),0,IF(AO268+$C268-SUM($AZ268:AZ268)&gt;R267+AC268,R267+AC268-AO268,$C268-SUM($AZ268:AZ268)))))</f>
        <v>#NAME?</v>
      </c>
      <c t="str" s="89" r="BB268">
        <f>IF(NOT(snowball),0,IF(S267&lt;=0,0,IF($C268&lt;=SUM($AZ268:BA268),0,IF(AP268+$C268-SUM($AZ268:BA268)&gt;S267+AD268,S267+AD268-AP268,$C268-SUM($AZ268:BA268)))))</f>
        <v>#NAME?</v>
      </c>
      <c t="str" s="89" r="BC268">
        <f>IF(NOT(snowball),0,IF(T267&lt;=0,0,IF($C268&lt;=SUM($AZ268:BB268),0,IF(AQ268+$C268-SUM($AZ268:BB268)&gt;T267+AE268,T267+AE268-AQ268,$C268-SUM($AZ268:BB268)))))</f>
        <v>#NAME?</v>
      </c>
      <c t="str" s="89" r="BD268">
        <f>IF(NOT(snowball),0,IF(U267&lt;=0,0,IF($C268&lt;=SUM($AZ268:BC268),0,IF(AR268+$C268-SUM($AZ268:BC268)&gt;U267+AF268,U267+AF268-AR268,$C268-SUM($AZ268:BC268)))))</f>
        <v>#NAME?</v>
      </c>
      <c t="str" s="89" r="BE268">
        <f>IF(NOT(snowball),0,IF(V267&lt;=0,0,IF($C268&lt;=SUM($AZ268:BD268),0,IF(AS268+$C268-SUM($AZ268:BD268)&gt;V267+AG268,V267+AG268-AS268,$C268-SUM($AZ268:BD268)))))</f>
        <v>#NAME?</v>
      </c>
      <c t="str" s="89" r="BF268">
        <f>IF(NOT(snowball),0,IF(W267&lt;=0,0,IF($C268&lt;=SUM($AZ268:BE268),0,IF(AT268+$C268-SUM($AZ268:BE268)&gt;W267+AH268,W267+AH268-AT268,$C268-SUM($AZ268:BE268)))))</f>
        <v>#NAME?</v>
      </c>
      <c t="str" s="89" r="BG268">
        <f>IF(NOT(snowball),0,IF(X267&lt;=0,0,IF($C268&lt;=SUM($AZ268:BF268),0,IF(AU268+$C268-SUM($AZ268:BF268)&gt;X267+AI268,X267+AI268-AU268,$C268-SUM($AZ268:BF268)))))</f>
        <v>#NAME?</v>
      </c>
      <c t="str" s="89" r="BH268">
        <f>IF(NOT(snowball),0,IF(Y267&lt;=0,0,IF($C268&lt;=SUM($AZ268:BG268),0,IF(AV268+$C268-SUM($AZ268:BG268)&gt;Y267+AJ268,Y267+AJ268-AV268,$C268-SUM($AZ268:BG268)))))</f>
        <v>#NAME?</v>
      </c>
      <c t="str" s="89" r="BI268">
        <f>IF(NOT(snowball),0,IF(Z267&lt;=0,0,IF($C268&lt;=SUM($AZ268:BH268),0,IF(AW268+$C268-SUM($AZ268:BH268)&gt;Z267+AK268,Z267+AK268-AW268,$C268-SUM($AZ268:BH268)))))</f>
        <v>#NAME?</v>
      </c>
    </row>
    <row customHeight="1" r="269" ht="10.5">
      <c t="str" s="85" r="A269">
        <f>IF(SUM(Q268:Z268)&lt;=0,"",A268+1)</f>
        <v>#NAME?</v>
      </c>
      <c t="str" s="86" r="B269">
        <f>IF(A269="",NA(),DATE(YEAR(B268),MONTH(B268)+1,1))</f>
        <v>#NAME?</v>
      </c>
      <c t="str" s="87" r="C269">
        <f>IF(A269="","",IF(snowball,IF(($E$5-AX269)&lt;0,0,$E$5-AX269),"n/a")+D269)</f>
        <v>#NAME?</v>
      </c>
      <c s="88" r="D269"/>
      <c t="str" s="89" r="E269">
        <f>AN269+AZ269</f>
        <v>#NAME?</v>
      </c>
      <c t="str" s="89" r="F269">
        <f>AO269+BA269</f>
        <v>#NAME?</v>
      </c>
      <c t="str" s="89" r="G269">
        <f>AP269+BB269</f>
        <v>#NAME?</v>
      </c>
      <c t="str" s="89" r="H269">
        <f>AQ269+BC269</f>
        <v>#NAME?</v>
      </c>
      <c t="str" s="89" r="I269">
        <f>AR269+BD269</f>
        <v>#NAME?</v>
      </c>
      <c t="str" s="89" r="J269">
        <f>AS269+BE269</f>
        <v>#NAME?</v>
      </c>
      <c t="str" s="89" r="K269">
        <f>AT269+BF269</f>
        <v>#NAME?</v>
      </c>
      <c t="str" s="89" r="L269">
        <f>AU269+BG269</f>
        <v>#NAME?</v>
      </c>
      <c t="str" s="89" r="M269">
        <f>AV269+BH269</f>
        <v>#NAME?</v>
      </c>
      <c t="str" s="89" r="N269">
        <f>AW269+BI269</f>
        <v>#NAME?</v>
      </c>
      <c s="90" r="O269"/>
      <c t="str" s="89" r="P269">
        <f>SUM(Q269:Z269)</f>
        <v>#NAME?</v>
      </c>
      <c t="str" s="89" r="Q269">
        <f>IF(E$8=0,0,ROUND(Q268-(E269-AB269),2))</f>
        <v>#NAME?</v>
      </c>
      <c t="str" s="89" r="R269">
        <f>IF(F$8=0,0,ROUND(R268-(F269-AC269),2))</f>
        <v>#NAME?</v>
      </c>
      <c t="str" s="89" r="S269">
        <f>IF(G$8=0,0,ROUND(S268-(G269-AD269),2))</f>
        <v>#NAME?</v>
      </c>
      <c t="str" s="89" r="T269">
        <f>IF(H$8=0,0,ROUND(T268-(H269-AE269),2))</f>
        <v>#NAME?</v>
      </c>
      <c t="str" s="89" r="U269">
        <f>IF(I$8=0,0,ROUND(U268-(I269-AF269),2))</f>
        <v>#NAME?</v>
      </c>
      <c t="str" s="89" r="V269">
        <f>IF(J$8=0,0,ROUND(V268-(J269-AG269),2))</f>
        <v> -  </v>
      </c>
      <c t="str" s="89" r="W269">
        <f>IF(K$8=0,0,ROUND(W268-(K269-AH269),2))</f>
        <v> -  </v>
      </c>
      <c t="str" s="89" r="X269">
        <f>IF(L$8=0,0,ROUND(X268-(L269-AI269),2))</f>
        <v> -  </v>
      </c>
      <c t="str" s="89" r="Y269">
        <f>IF(M$8=0,0,ROUND(Y268-(M269-AJ269),2))</f>
        <v> -  </v>
      </c>
      <c t="str" s="89" r="Z269">
        <f>IF(N$8=0,0,ROUND(Z268-(N269-AK269),2))</f>
        <v> -  </v>
      </c>
      <c s="92" r="AA269"/>
      <c t="str" s="89" r="AB269">
        <f>ROUND(Q268*E$9/12,2)</f>
        <v>#NAME?</v>
      </c>
      <c t="str" s="89" r="AC269">
        <f>ROUND(R268*F$9/12,2)</f>
        <v>#NAME?</v>
      </c>
      <c t="str" s="89" r="AD269">
        <f>ROUND(S268*G$9/12,2)</f>
        <v>#NAME?</v>
      </c>
      <c t="str" s="89" r="AE269">
        <f>ROUND(T268*H$9/12,2)</f>
        <v>#NAME?</v>
      </c>
      <c t="str" s="89" r="AF269">
        <f>ROUND(U268*I$9/12,2)</f>
        <v>#NAME?</v>
      </c>
      <c t="str" s="89" r="AG269">
        <f>ROUND(V268*J$9/12,2)</f>
        <v> -  </v>
      </c>
      <c t="str" s="89" r="AH269">
        <f>ROUND(W268*K$9/12,2)</f>
        <v> -  </v>
      </c>
      <c t="str" s="89" r="AI269">
        <f>ROUND(X268*L$9/12,2)</f>
        <v> -  </v>
      </c>
      <c t="str" s="89" r="AJ269">
        <f>ROUND(Y268*M$9/12,2)</f>
        <v> -  </v>
      </c>
      <c t="str" s="89" r="AK269">
        <f>ROUND(Z268*N$9/12,2)</f>
        <v> -  </v>
      </c>
      <c t="str" s="89" r="AL269">
        <f>SUM(AB269:AK269)</f>
        <v>#NAME?</v>
      </c>
      <c s="93" r="AM269"/>
      <c t="str" s="89" r="AN269">
        <f>IF(Q268&gt;0,IF((Q268+AB269)&lt;E$10,Q268+AB269,E$10),0)</f>
        <v>#NAME?</v>
      </c>
      <c t="str" s="89" r="AO269">
        <f>IF(R268&gt;0,IF((R268+AC269)&lt;F$10,R268+AC269,F$10),0)</f>
        <v>#NAME?</v>
      </c>
      <c t="str" s="89" r="AP269">
        <f>IF(S268&gt;0,IF((S268+AD269)&lt;G$10,S268+AD269,G$10),0)</f>
        <v>#NAME?</v>
      </c>
      <c t="str" s="89" r="AQ269">
        <f>IF(T268&gt;0,IF((T268+AE269)&lt;H$10,T268+AE269,H$10),0)</f>
        <v>#NAME?</v>
      </c>
      <c t="str" s="89" r="AR269">
        <f>IF(U268&gt;0,IF((U268+AF269)&lt;I$10,U268+AF269,I$10),0)</f>
        <v>#NAME?</v>
      </c>
      <c t="str" s="89" r="AS269">
        <f>IF(V268&gt;0,IF((V268+AG269)&lt;J$10,V268+AG269,J$10),0)</f>
        <v> -  </v>
      </c>
      <c t="str" s="89" r="AT269">
        <f>IF(W268&gt;0,IF((W268+AH269)&lt;K$10,W268+AH269,K$10),0)</f>
        <v> -  </v>
      </c>
      <c t="str" s="89" r="AU269">
        <f>IF(X268&gt;0,IF((X268+AI269)&lt;L$10,X268+AI269,L$10),0)</f>
        <v> -  </v>
      </c>
      <c t="str" s="89" r="AV269">
        <f>IF(Y268&gt;0,IF((Y268+AJ269)&lt;M$10,Y268+AJ269,M$10),0)</f>
        <v> -  </v>
      </c>
      <c t="str" s="89" r="AW269">
        <f>IF(Z268&gt;0,IF((Z268+AK269)&lt;N$10,Z268+AK269,N$10),0)</f>
        <v> -  </v>
      </c>
      <c t="str" s="89" r="AX269">
        <f>SUM(AN269:AW269)</f>
        <v>#NAME?</v>
      </c>
      <c s="89" r="AY269"/>
      <c t="str" s="91" r="AZ269">
        <f>IF(NOT(snowball),0,IF(Q268&lt;=0,0,IF(AN269+$C269&gt;Q268+AB269,Q268+AB269-AN269,$C269)))</f>
        <v>#NAME?</v>
      </c>
      <c t="str" s="89" r="BA269">
        <f>IF(NOT(snowball),0,IF(R268&lt;=0,0,IF($C269&lt;=SUM($AZ269:AZ269),0,IF(AO269+$C269-SUM($AZ269:AZ269)&gt;R268+AC269,R268+AC269-AO269,$C269-SUM($AZ269:AZ269)))))</f>
        <v>#NAME?</v>
      </c>
      <c t="str" s="89" r="BB269">
        <f>IF(NOT(snowball),0,IF(S268&lt;=0,0,IF($C269&lt;=SUM($AZ269:BA269),0,IF(AP269+$C269-SUM($AZ269:BA269)&gt;S268+AD269,S268+AD269-AP269,$C269-SUM($AZ269:BA269)))))</f>
        <v>#NAME?</v>
      </c>
      <c t="str" s="89" r="BC269">
        <f>IF(NOT(snowball),0,IF(T268&lt;=0,0,IF($C269&lt;=SUM($AZ269:BB269),0,IF(AQ269+$C269-SUM($AZ269:BB269)&gt;T268+AE269,T268+AE269-AQ269,$C269-SUM($AZ269:BB269)))))</f>
        <v>#NAME?</v>
      </c>
      <c t="str" s="89" r="BD269">
        <f>IF(NOT(snowball),0,IF(U268&lt;=0,0,IF($C269&lt;=SUM($AZ269:BC269),0,IF(AR269+$C269-SUM($AZ269:BC269)&gt;U268+AF269,U268+AF269-AR269,$C269-SUM($AZ269:BC269)))))</f>
        <v>#NAME?</v>
      </c>
      <c t="str" s="89" r="BE269">
        <f>IF(NOT(snowball),0,IF(V268&lt;=0,0,IF($C269&lt;=SUM($AZ269:BD269),0,IF(AS269+$C269-SUM($AZ269:BD269)&gt;V268+AG269,V268+AG269-AS269,$C269-SUM($AZ269:BD269)))))</f>
        <v>#NAME?</v>
      </c>
      <c t="str" s="89" r="BF269">
        <f>IF(NOT(snowball),0,IF(W268&lt;=0,0,IF($C269&lt;=SUM($AZ269:BE269),0,IF(AT269+$C269-SUM($AZ269:BE269)&gt;W268+AH269,W268+AH269-AT269,$C269-SUM($AZ269:BE269)))))</f>
        <v>#NAME?</v>
      </c>
      <c t="str" s="89" r="BG269">
        <f>IF(NOT(snowball),0,IF(X268&lt;=0,0,IF($C269&lt;=SUM($AZ269:BF269),0,IF(AU269+$C269-SUM($AZ269:BF269)&gt;X268+AI269,X268+AI269-AU269,$C269-SUM($AZ269:BF269)))))</f>
        <v>#NAME?</v>
      </c>
      <c t="str" s="89" r="BH269">
        <f>IF(NOT(snowball),0,IF(Y268&lt;=0,0,IF($C269&lt;=SUM($AZ269:BG269),0,IF(AV269+$C269-SUM($AZ269:BG269)&gt;Y268+AJ269,Y268+AJ269-AV269,$C269-SUM($AZ269:BG269)))))</f>
        <v>#NAME?</v>
      </c>
      <c t="str" s="89" r="BI269">
        <f>IF(NOT(snowball),0,IF(Z268&lt;=0,0,IF($C269&lt;=SUM($AZ269:BH269),0,IF(AW269+$C269-SUM($AZ269:BH269)&gt;Z268+AK269,Z268+AK269-AW269,$C269-SUM($AZ269:BH269)))))</f>
        <v>#NAME?</v>
      </c>
    </row>
    <row customHeight="1" r="270" ht="10.5">
      <c t="str" s="85" r="A270">
        <f>IF(SUM(Q269:Z269)&lt;=0,"",A269+1)</f>
        <v>#NAME?</v>
      </c>
      <c t="str" s="86" r="B270">
        <f>IF(A270="",NA(),DATE(YEAR(B269),MONTH(B269)+1,1))</f>
        <v>#NAME?</v>
      </c>
      <c t="str" s="87" r="C270">
        <f>IF(A270="","",IF(snowball,IF(($E$5-AX270)&lt;0,0,$E$5-AX270),"n/a")+D270)</f>
        <v>#NAME?</v>
      </c>
      <c s="88" r="D270"/>
      <c t="str" s="89" r="E270">
        <f>AN270+AZ270</f>
        <v>#NAME?</v>
      </c>
      <c t="str" s="89" r="F270">
        <f>AO270+BA270</f>
        <v>#NAME?</v>
      </c>
      <c t="str" s="89" r="G270">
        <f>AP270+BB270</f>
        <v>#NAME?</v>
      </c>
      <c t="str" s="89" r="H270">
        <f>AQ270+BC270</f>
        <v>#NAME?</v>
      </c>
      <c t="str" s="89" r="I270">
        <f>AR270+BD270</f>
        <v>#NAME?</v>
      </c>
      <c t="str" s="89" r="J270">
        <f>AS270+BE270</f>
        <v>#NAME?</v>
      </c>
      <c t="str" s="89" r="K270">
        <f>AT270+BF270</f>
        <v>#NAME?</v>
      </c>
      <c t="str" s="89" r="L270">
        <f>AU270+BG270</f>
        <v>#NAME?</v>
      </c>
      <c t="str" s="89" r="M270">
        <f>AV270+BH270</f>
        <v>#NAME?</v>
      </c>
      <c t="str" s="89" r="N270">
        <f>AW270+BI270</f>
        <v>#NAME?</v>
      </c>
      <c s="90" r="O270"/>
      <c t="str" s="89" r="P270">
        <f>SUM(Q270:Z270)</f>
        <v>#NAME?</v>
      </c>
      <c t="str" s="89" r="Q270">
        <f>IF(E$8=0,0,ROUND(Q269-(E270-AB270),2))</f>
        <v>#NAME?</v>
      </c>
      <c t="str" s="89" r="R270">
        <f>IF(F$8=0,0,ROUND(R269-(F270-AC270),2))</f>
        <v>#NAME?</v>
      </c>
      <c t="str" s="89" r="S270">
        <f>IF(G$8=0,0,ROUND(S269-(G270-AD270),2))</f>
        <v>#NAME?</v>
      </c>
      <c t="str" s="89" r="T270">
        <f>IF(H$8=0,0,ROUND(T269-(H270-AE270),2))</f>
        <v>#NAME?</v>
      </c>
      <c t="str" s="89" r="U270">
        <f>IF(I$8=0,0,ROUND(U269-(I270-AF270),2))</f>
        <v>#NAME?</v>
      </c>
      <c t="str" s="89" r="V270">
        <f>IF(J$8=0,0,ROUND(V269-(J270-AG270),2))</f>
        <v> -  </v>
      </c>
      <c t="str" s="89" r="W270">
        <f>IF(K$8=0,0,ROUND(W269-(K270-AH270),2))</f>
        <v> -  </v>
      </c>
      <c t="str" s="89" r="X270">
        <f>IF(L$8=0,0,ROUND(X269-(L270-AI270),2))</f>
        <v> -  </v>
      </c>
      <c t="str" s="89" r="Y270">
        <f>IF(M$8=0,0,ROUND(Y269-(M270-AJ270),2))</f>
        <v> -  </v>
      </c>
      <c t="str" s="89" r="Z270">
        <f>IF(N$8=0,0,ROUND(Z269-(N270-AK270),2))</f>
        <v> -  </v>
      </c>
      <c s="92" r="AA270"/>
      <c t="str" s="89" r="AB270">
        <f>ROUND(Q269*E$9/12,2)</f>
        <v>#NAME?</v>
      </c>
      <c t="str" s="89" r="AC270">
        <f>ROUND(R269*F$9/12,2)</f>
        <v>#NAME?</v>
      </c>
      <c t="str" s="89" r="AD270">
        <f>ROUND(S269*G$9/12,2)</f>
        <v>#NAME?</v>
      </c>
      <c t="str" s="89" r="AE270">
        <f>ROUND(T269*H$9/12,2)</f>
        <v>#NAME?</v>
      </c>
      <c t="str" s="89" r="AF270">
        <f>ROUND(U269*I$9/12,2)</f>
        <v>#NAME?</v>
      </c>
      <c t="str" s="89" r="AG270">
        <f>ROUND(V269*J$9/12,2)</f>
        <v> -  </v>
      </c>
      <c t="str" s="89" r="AH270">
        <f>ROUND(W269*K$9/12,2)</f>
        <v> -  </v>
      </c>
      <c t="str" s="89" r="AI270">
        <f>ROUND(X269*L$9/12,2)</f>
        <v> -  </v>
      </c>
      <c t="str" s="89" r="AJ270">
        <f>ROUND(Y269*M$9/12,2)</f>
        <v> -  </v>
      </c>
      <c t="str" s="89" r="AK270">
        <f>ROUND(Z269*N$9/12,2)</f>
        <v> -  </v>
      </c>
      <c t="str" s="89" r="AL270">
        <f>SUM(AB270:AK270)</f>
        <v>#NAME?</v>
      </c>
      <c s="93" r="AM270"/>
      <c t="str" s="89" r="AN270">
        <f>IF(Q269&gt;0,IF((Q269+AB270)&lt;E$10,Q269+AB270,E$10),0)</f>
        <v>#NAME?</v>
      </c>
      <c t="str" s="89" r="AO270">
        <f>IF(R269&gt;0,IF((R269+AC270)&lt;F$10,R269+AC270,F$10),0)</f>
        <v>#NAME?</v>
      </c>
      <c t="str" s="89" r="AP270">
        <f>IF(S269&gt;0,IF((S269+AD270)&lt;G$10,S269+AD270,G$10),0)</f>
        <v>#NAME?</v>
      </c>
      <c t="str" s="89" r="AQ270">
        <f>IF(T269&gt;0,IF((T269+AE270)&lt;H$10,T269+AE270,H$10),0)</f>
        <v>#NAME?</v>
      </c>
      <c t="str" s="89" r="AR270">
        <f>IF(U269&gt;0,IF((U269+AF270)&lt;I$10,U269+AF270,I$10),0)</f>
        <v>#NAME?</v>
      </c>
      <c t="str" s="89" r="AS270">
        <f>IF(V269&gt;0,IF((V269+AG270)&lt;J$10,V269+AG270,J$10),0)</f>
        <v> -  </v>
      </c>
      <c t="str" s="89" r="AT270">
        <f>IF(W269&gt;0,IF((W269+AH270)&lt;K$10,W269+AH270,K$10),0)</f>
        <v> -  </v>
      </c>
      <c t="str" s="89" r="AU270">
        <f>IF(X269&gt;0,IF((X269+AI270)&lt;L$10,X269+AI270,L$10),0)</f>
        <v> -  </v>
      </c>
      <c t="str" s="89" r="AV270">
        <f>IF(Y269&gt;0,IF((Y269+AJ270)&lt;M$10,Y269+AJ270,M$10),0)</f>
        <v> -  </v>
      </c>
      <c t="str" s="89" r="AW270">
        <f>IF(Z269&gt;0,IF((Z269+AK270)&lt;N$10,Z269+AK270,N$10),0)</f>
        <v> -  </v>
      </c>
      <c t="str" s="89" r="AX270">
        <f>SUM(AN270:AW270)</f>
        <v>#NAME?</v>
      </c>
      <c s="89" r="AY270"/>
      <c t="str" s="91" r="AZ270">
        <f>IF(NOT(snowball),0,IF(Q269&lt;=0,0,IF(AN270+$C270&gt;Q269+AB270,Q269+AB270-AN270,$C270)))</f>
        <v>#NAME?</v>
      </c>
      <c t="str" s="89" r="BA270">
        <f>IF(NOT(snowball),0,IF(R269&lt;=0,0,IF($C270&lt;=SUM($AZ270:AZ270),0,IF(AO270+$C270-SUM($AZ270:AZ270)&gt;R269+AC270,R269+AC270-AO270,$C270-SUM($AZ270:AZ270)))))</f>
        <v>#NAME?</v>
      </c>
      <c t="str" s="89" r="BB270">
        <f>IF(NOT(snowball),0,IF(S269&lt;=0,0,IF($C270&lt;=SUM($AZ270:BA270),0,IF(AP270+$C270-SUM($AZ270:BA270)&gt;S269+AD270,S269+AD270-AP270,$C270-SUM($AZ270:BA270)))))</f>
        <v>#NAME?</v>
      </c>
      <c t="str" s="89" r="BC270">
        <f>IF(NOT(snowball),0,IF(T269&lt;=0,0,IF($C270&lt;=SUM($AZ270:BB270),0,IF(AQ270+$C270-SUM($AZ270:BB270)&gt;T269+AE270,T269+AE270-AQ270,$C270-SUM($AZ270:BB270)))))</f>
        <v>#NAME?</v>
      </c>
      <c t="str" s="89" r="BD270">
        <f>IF(NOT(snowball),0,IF(U269&lt;=0,0,IF($C270&lt;=SUM($AZ270:BC270),0,IF(AR270+$C270-SUM($AZ270:BC270)&gt;U269+AF270,U269+AF270-AR270,$C270-SUM($AZ270:BC270)))))</f>
        <v>#NAME?</v>
      </c>
      <c t="str" s="89" r="BE270">
        <f>IF(NOT(snowball),0,IF(V269&lt;=0,0,IF($C270&lt;=SUM($AZ270:BD270),0,IF(AS270+$C270-SUM($AZ270:BD270)&gt;V269+AG270,V269+AG270-AS270,$C270-SUM($AZ270:BD270)))))</f>
        <v>#NAME?</v>
      </c>
      <c t="str" s="89" r="BF270">
        <f>IF(NOT(snowball),0,IF(W269&lt;=0,0,IF($C270&lt;=SUM($AZ270:BE270),0,IF(AT270+$C270-SUM($AZ270:BE270)&gt;W269+AH270,W269+AH270-AT270,$C270-SUM($AZ270:BE270)))))</f>
        <v>#NAME?</v>
      </c>
      <c t="str" s="89" r="BG270">
        <f>IF(NOT(snowball),0,IF(X269&lt;=0,0,IF($C270&lt;=SUM($AZ270:BF270),0,IF(AU270+$C270-SUM($AZ270:BF270)&gt;X269+AI270,X269+AI270-AU270,$C270-SUM($AZ270:BF270)))))</f>
        <v>#NAME?</v>
      </c>
      <c t="str" s="89" r="BH270">
        <f>IF(NOT(snowball),0,IF(Y269&lt;=0,0,IF($C270&lt;=SUM($AZ270:BG270),0,IF(AV270+$C270-SUM($AZ270:BG270)&gt;Y269+AJ270,Y269+AJ270-AV270,$C270-SUM($AZ270:BG270)))))</f>
        <v>#NAME?</v>
      </c>
      <c t="str" s="89" r="BI270">
        <f>IF(NOT(snowball),0,IF(Z269&lt;=0,0,IF($C270&lt;=SUM($AZ270:BH270),0,IF(AW270+$C270-SUM($AZ270:BH270)&gt;Z269+AK270,Z269+AK270-AW270,$C270-SUM($AZ270:BH270)))))</f>
        <v>#NAME?</v>
      </c>
    </row>
    <row customHeight="1" r="271" ht="10.5">
      <c t="str" s="85" r="A271">
        <f>IF(SUM(Q270:Z270)&lt;=0,"",A270+1)</f>
        <v>#NAME?</v>
      </c>
      <c t="str" s="86" r="B271">
        <f>IF(A271="",NA(),DATE(YEAR(B270),MONTH(B270)+1,1))</f>
        <v>#NAME?</v>
      </c>
      <c t="str" s="87" r="C271">
        <f>IF(A271="","",IF(snowball,IF(($E$5-AX271)&lt;0,0,$E$5-AX271),"n/a")+D271)</f>
        <v>#NAME?</v>
      </c>
      <c s="88" r="D271"/>
      <c t="str" s="89" r="E271">
        <f>AN271+AZ271</f>
        <v>#NAME?</v>
      </c>
      <c t="str" s="89" r="F271">
        <f>AO271+BA271</f>
        <v>#NAME?</v>
      </c>
      <c t="str" s="89" r="G271">
        <f>AP271+BB271</f>
        <v>#NAME?</v>
      </c>
      <c t="str" s="89" r="H271">
        <f>AQ271+BC271</f>
        <v>#NAME?</v>
      </c>
      <c t="str" s="89" r="I271">
        <f>AR271+BD271</f>
        <v>#NAME?</v>
      </c>
      <c t="str" s="89" r="J271">
        <f>AS271+BE271</f>
        <v>#NAME?</v>
      </c>
      <c t="str" s="89" r="K271">
        <f>AT271+BF271</f>
        <v>#NAME?</v>
      </c>
      <c t="str" s="89" r="L271">
        <f>AU271+BG271</f>
        <v>#NAME?</v>
      </c>
      <c t="str" s="89" r="M271">
        <f>AV271+BH271</f>
        <v>#NAME?</v>
      </c>
      <c t="str" s="89" r="N271">
        <f>AW271+BI271</f>
        <v>#NAME?</v>
      </c>
      <c s="90" r="O271"/>
      <c t="str" s="89" r="P271">
        <f>SUM(Q271:Z271)</f>
        <v>#NAME?</v>
      </c>
      <c t="str" s="89" r="Q271">
        <f>IF(E$8=0,0,ROUND(Q270-(E271-AB271),2))</f>
        <v>#NAME?</v>
      </c>
      <c t="str" s="89" r="R271">
        <f>IF(F$8=0,0,ROUND(R270-(F271-AC271),2))</f>
        <v>#NAME?</v>
      </c>
      <c t="str" s="89" r="S271">
        <f>IF(G$8=0,0,ROUND(S270-(G271-AD271),2))</f>
        <v>#NAME?</v>
      </c>
      <c t="str" s="89" r="T271">
        <f>IF(H$8=0,0,ROUND(T270-(H271-AE271),2))</f>
        <v>#NAME?</v>
      </c>
      <c t="str" s="89" r="U271">
        <f>IF(I$8=0,0,ROUND(U270-(I271-AF271),2))</f>
        <v>#NAME?</v>
      </c>
      <c t="str" s="89" r="V271">
        <f>IF(J$8=0,0,ROUND(V270-(J271-AG271),2))</f>
        <v> -  </v>
      </c>
      <c t="str" s="89" r="W271">
        <f>IF(K$8=0,0,ROUND(W270-(K271-AH271),2))</f>
        <v> -  </v>
      </c>
      <c t="str" s="89" r="X271">
        <f>IF(L$8=0,0,ROUND(X270-(L271-AI271),2))</f>
        <v> -  </v>
      </c>
      <c t="str" s="89" r="Y271">
        <f>IF(M$8=0,0,ROUND(Y270-(M271-AJ271),2))</f>
        <v> -  </v>
      </c>
      <c t="str" s="89" r="Z271">
        <f>IF(N$8=0,0,ROUND(Z270-(N271-AK271),2))</f>
        <v> -  </v>
      </c>
      <c s="92" r="AA271"/>
      <c t="str" s="89" r="AB271">
        <f>ROUND(Q270*E$9/12,2)</f>
        <v>#NAME?</v>
      </c>
      <c t="str" s="89" r="AC271">
        <f>ROUND(R270*F$9/12,2)</f>
        <v>#NAME?</v>
      </c>
      <c t="str" s="89" r="AD271">
        <f>ROUND(S270*G$9/12,2)</f>
        <v>#NAME?</v>
      </c>
      <c t="str" s="89" r="AE271">
        <f>ROUND(T270*H$9/12,2)</f>
        <v>#NAME?</v>
      </c>
      <c t="str" s="89" r="AF271">
        <f>ROUND(U270*I$9/12,2)</f>
        <v>#NAME?</v>
      </c>
      <c t="str" s="89" r="AG271">
        <f>ROUND(V270*J$9/12,2)</f>
        <v> -  </v>
      </c>
      <c t="str" s="89" r="AH271">
        <f>ROUND(W270*K$9/12,2)</f>
        <v> -  </v>
      </c>
      <c t="str" s="89" r="AI271">
        <f>ROUND(X270*L$9/12,2)</f>
        <v> -  </v>
      </c>
      <c t="str" s="89" r="AJ271">
        <f>ROUND(Y270*M$9/12,2)</f>
        <v> -  </v>
      </c>
      <c t="str" s="89" r="AK271">
        <f>ROUND(Z270*N$9/12,2)</f>
        <v> -  </v>
      </c>
      <c t="str" s="89" r="AL271">
        <f>SUM(AB271:AK271)</f>
        <v>#NAME?</v>
      </c>
      <c s="93" r="AM271"/>
      <c t="str" s="89" r="AN271">
        <f>IF(Q270&gt;0,IF((Q270+AB271)&lt;E$10,Q270+AB271,E$10),0)</f>
        <v>#NAME?</v>
      </c>
      <c t="str" s="89" r="AO271">
        <f>IF(R270&gt;0,IF((R270+AC271)&lt;F$10,R270+AC271,F$10),0)</f>
        <v>#NAME?</v>
      </c>
      <c t="str" s="89" r="AP271">
        <f>IF(S270&gt;0,IF((S270+AD271)&lt;G$10,S270+AD271,G$10),0)</f>
        <v>#NAME?</v>
      </c>
      <c t="str" s="89" r="AQ271">
        <f>IF(T270&gt;0,IF((T270+AE271)&lt;H$10,T270+AE271,H$10),0)</f>
        <v>#NAME?</v>
      </c>
      <c t="str" s="89" r="AR271">
        <f>IF(U270&gt;0,IF((U270+AF271)&lt;I$10,U270+AF271,I$10),0)</f>
        <v>#NAME?</v>
      </c>
      <c t="str" s="89" r="AS271">
        <f>IF(V270&gt;0,IF((V270+AG271)&lt;J$10,V270+AG271,J$10),0)</f>
        <v> -  </v>
      </c>
      <c t="str" s="89" r="AT271">
        <f>IF(W270&gt;0,IF((W270+AH271)&lt;K$10,W270+AH271,K$10),0)</f>
        <v> -  </v>
      </c>
      <c t="str" s="89" r="AU271">
        <f>IF(X270&gt;0,IF((X270+AI271)&lt;L$10,X270+AI271,L$10),0)</f>
        <v> -  </v>
      </c>
      <c t="str" s="89" r="AV271">
        <f>IF(Y270&gt;0,IF((Y270+AJ271)&lt;M$10,Y270+AJ271,M$10),0)</f>
        <v> -  </v>
      </c>
      <c t="str" s="89" r="AW271">
        <f>IF(Z270&gt;0,IF((Z270+AK271)&lt;N$10,Z270+AK271,N$10),0)</f>
        <v> -  </v>
      </c>
      <c t="str" s="89" r="AX271">
        <f>SUM(AN271:AW271)</f>
        <v>#NAME?</v>
      </c>
      <c s="89" r="AY271"/>
      <c t="str" s="91" r="AZ271">
        <f>IF(NOT(snowball),0,IF(Q270&lt;=0,0,IF(AN271+$C271&gt;Q270+AB271,Q270+AB271-AN271,$C271)))</f>
        <v>#NAME?</v>
      </c>
      <c t="str" s="89" r="BA271">
        <f>IF(NOT(snowball),0,IF(R270&lt;=0,0,IF($C271&lt;=SUM($AZ271:AZ271),0,IF(AO271+$C271-SUM($AZ271:AZ271)&gt;R270+AC271,R270+AC271-AO271,$C271-SUM($AZ271:AZ271)))))</f>
        <v>#NAME?</v>
      </c>
      <c t="str" s="89" r="BB271">
        <f>IF(NOT(snowball),0,IF(S270&lt;=0,0,IF($C271&lt;=SUM($AZ271:BA271),0,IF(AP271+$C271-SUM($AZ271:BA271)&gt;S270+AD271,S270+AD271-AP271,$C271-SUM($AZ271:BA271)))))</f>
        <v>#NAME?</v>
      </c>
      <c t="str" s="89" r="BC271">
        <f>IF(NOT(snowball),0,IF(T270&lt;=0,0,IF($C271&lt;=SUM($AZ271:BB271),0,IF(AQ271+$C271-SUM($AZ271:BB271)&gt;T270+AE271,T270+AE271-AQ271,$C271-SUM($AZ271:BB271)))))</f>
        <v>#NAME?</v>
      </c>
      <c t="str" s="89" r="BD271">
        <f>IF(NOT(snowball),0,IF(U270&lt;=0,0,IF($C271&lt;=SUM($AZ271:BC271),0,IF(AR271+$C271-SUM($AZ271:BC271)&gt;U270+AF271,U270+AF271-AR271,$C271-SUM($AZ271:BC271)))))</f>
        <v>#NAME?</v>
      </c>
      <c t="str" s="89" r="BE271">
        <f>IF(NOT(snowball),0,IF(V270&lt;=0,0,IF($C271&lt;=SUM($AZ271:BD271),0,IF(AS271+$C271-SUM($AZ271:BD271)&gt;V270+AG271,V270+AG271-AS271,$C271-SUM($AZ271:BD271)))))</f>
        <v>#NAME?</v>
      </c>
      <c t="str" s="89" r="BF271">
        <f>IF(NOT(snowball),0,IF(W270&lt;=0,0,IF($C271&lt;=SUM($AZ271:BE271),0,IF(AT271+$C271-SUM($AZ271:BE271)&gt;W270+AH271,W270+AH271-AT271,$C271-SUM($AZ271:BE271)))))</f>
        <v>#NAME?</v>
      </c>
      <c t="str" s="89" r="BG271">
        <f>IF(NOT(snowball),0,IF(X270&lt;=0,0,IF($C271&lt;=SUM($AZ271:BF271),0,IF(AU271+$C271-SUM($AZ271:BF271)&gt;X270+AI271,X270+AI271-AU271,$C271-SUM($AZ271:BF271)))))</f>
        <v>#NAME?</v>
      </c>
      <c t="str" s="89" r="BH271">
        <f>IF(NOT(snowball),0,IF(Y270&lt;=0,0,IF($C271&lt;=SUM($AZ271:BG271),0,IF(AV271+$C271-SUM($AZ271:BG271)&gt;Y270+AJ271,Y270+AJ271-AV271,$C271-SUM($AZ271:BG271)))))</f>
        <v>#NAME?</v>
      </c>
      <c t="str" s="89" r="BI271">
        <f>IF(NOT(snowball),0,IF(Z270&lt;=0,0,IF($C271&lt;=SUM($AZ271:BH271),0,IF(AW271+$C271-SUM($AZ271:BH271)&gt;Z270+AK271,Z270+AK271-AW271,$C271-SUM($AZ271:BH271)))))</f>
        <v>#NAME?</v>
      </c>
    </row>
    <row customHeight="1" r="272" ht="10.5">
      <c t="str" s="85" r="A272">
        <f>IF(SUM(Q271:Z271)&lt;=0,"",A271+1)</f>
        <v>#NAME?</v>
      </c>
      <c t="str" s="86" r="B272">
        <f>IF(A272="",NA(),DATE(YEAR(B271),MONTH(B271)+1,1))</f>
        <v>#NAME?</v>
      </c>
      <c t="str" s="87" r="C272">
        <f>IF(A272="","",IF(snowball,IF(($E$5-AX272)&lt;0,0,$E$5-AX272),"n/a")+D272)</f>
        <v>#NAME?</v>
      </c>
      <c s="88" r="D272"/>
      <c t="str" s="89" r="E272">
        <f>AN272+AZ272</f>
        <v>#NAME?</v>
      </c>
      <c t="str" s="89" r="F272">
        <f>AO272+BA272</f>
        <v>#NAME?</v>
      </c>
      <c t="str" s="89" r="G272">
        <f>AP272+BB272</f>
        <v>#NAME?</v>
      </c>
      <c t="str" s="89" r="H272">
        <f>AQ272+BC272</f>
        <v>#NAME?</v>
      </c>
      <c t="str" s="89" r="I272">
        <f>AR272+BD272</f>
        <v>#NAME?</v>
      </c>
      <c t="str" s="89" r="J272">
        <f>AS272+BE272</f>
        <v>#NAME?</v>
      </c>
      <c t="str" s="89" r="K272">
        <f>AT272+BF272</f>
        <v>#NAME?</v>
      </c>
      <c t="str" s="89" r="L272">
        <f>AU272+BG272</f>
        <v>#NAME?</v>
      </c>
      <c t="str" s="89" r="M272">
        <f>AV272+BH272</f>
        <v>#NAME?</v>
      </c>
      <c t="str" s="89" r="N272">
        <f>AW272+BI272</f>
        <v>#NAME?</v>
      </c>
      <c s="90" r="O272"/>
      <c t="str" s="89" r="P272">
        <f>SUM(Q272:Z272)</f>
        <v>#NAME?</v>
      </c>
      <c t="str" s="89" r="Q272">
        <f>IF(E$8=0,0,ROUND(Q271-(E272-AB272),2))</f>
        <v>#NAME?</v>
      </c>
      <c t="str" s="89" r="R272">
        <f>IF(F$8=0,0,ROUND(R271-(F272-AC272),2))</f>
        <v>#NAME?</v>
      </c>
      <c t="str" s="89" r="S272">
        <f>IF(G$8=0,0,ROUND(S271-(G272-AD272),2))</f>
        <v>#NAME?</v>
      </c>
      <c t="str" s="89" r="T272">
        <f>IF(H$8=0,0,ROUND(T271-(H272-AE272),2))</f>
        <v>#NAME?</v>
      </c>
      <c t="str" s="89" r="U272">
        <f>IF(I$8=0,0,ROUND(U271-(I272-AF272),2))</f>
        <v>#NAME?</v>
      </c>
      <c t="str" s="89" r="V272">
        <f>IF(J$8=0,0,ROUND(V271-(J272-AG272),2))</f>
        <v> -  </v>
      </c>
      <c t="str" s="89" r="W272">
        <f>IF(K$8=0,0,ROUND(W271-(K272-AH272),2))</f>
        <v> -  </v>
      </c>
      <c t="str" s="89" r="X272">
        <f>IF(L$8=0,0,ROUND(X271-(L272-AI272),2))</f>
        <v> -  </v>
      </c>
      <c t="str" s="89" r="Y272">
        <f>IF(M$8=0,0,ROUND(Y271-(M272-AJ272),2))</f>
        <v> -  </v>
      </c>
      <c t="str" s="89" r="Z272">
        <f>IF(N$8=0,0,ROUND(Z271-(N272-AK272),2))</f>
        <v> -  </v>
      </c>
      <c s="92" r="AA272"/>
      <c t="str" s="89" r="AB272">
        <f>ROUND(Q271*E$9/12,2)</f>
        <v>#NAME?</v>
      </c>
      <c t="str" s="89" r="AC272">
        <f>ROUND(R271*F$9/12,2)</f>
        <v>#NAME?</v>
      </c>
      <c t="str" s="89" r="AD272">
        <f>ROUND(S271*G$9/12,2)</f>
        <v>#NAME?</v>
      </c>
      <c t="str" s="89" r="AE272">
        <f>ROUND(T271*H$9/12,2)</f>
        <v>#NAME?</v>
      </c>
      <c t="str" s="89" r="AF272">
        <f>ROUND(U271*I$9/12,2)</f>
        <v>#NAME?</v>
      </c>
      <c t="str" s="89" r="AG272">
        <f>ROUND(V271*J$9/12,2)</f>
        <v> -  </v>
      </c>
      <c t="str" s="89" r="AH272">
        <f>ROUND(W271*K$9/12,2)</f>
        <v> -  </v>
      </c>
      <c t="str" s="89" r="AI272">
        <f>ROUND(X271*L$9/12,2)</f>
        <v> -  </v>
      </c>
      <c t="str" s="89" r="AJ272">
        <f>ROUND(Y271*M$9/12,2)</f>
        <v> -  </v>
      </c>
      <c t="str" s="89" r="AK272">
        <f>ROUND(Z271*N$9/12,2)</f>
        <v> -  </v>
      </c>
      <c t="str" s="89" r="AL272">
        <f>SUM(AB272:AK272)</f>
        <v>#NAME?</v>
      </c>
      <c s="93" r="AM272"/>
      <c t="str" s="89" r="AN272">
        <f>IF(Q271&gt;0,IF((Q271+AB272)&lt;E$10,Q271+AB272,E$10),0)</f>
        <v>#NAME?</v>
      </c>
      <c t="str" s="89" r="AO272">
        <f>IF(R271&gt;0,IF((R271+AC272)&lt;F$10,R271+AC272,F$10),0)</f>
        <v>#NAME?</v>
      </c>
      <c t="str" s="89" r="AP272">
        <f>IF(S271&gt;0,IF((S271+AD272)&lt;G$10,S271+AD272,G$10),0)</f>
        <v>#NAME?</v>
      </c>
      <c t="str" s="89" r="AQ272">
        <f>IF(T271&gt;0,IF((T271+AE272)&lt;H$10,T271+AE272,H$10),0)</f>
        <v>#NAME?</v>
      </c>
      <c t="str" s="89" r="AR272">
        <f>IF(U271&gt;0,IF((U271+AF272)&lt;I$10,U271+AF272,I$10),0)</f>
        <v>#NAME?</v>
      </c>
      <c t="str" s="89" r="AS272">
        <f>IF(V271&gt;0,IF((V271+AG272)&lt;J$10,V271+AG272,J$10),0)</f>
        <v> -  </v>
      </c>
      <c t="str" s="89" r="AT272">
        <f>IF(W271&gt;0,IF((W271+AH272)&lt;K$10,W271+AH272,K$10),0)</f>
        <v> -  </v>
      </c>
      <c t="str" s="89" r="AU272">
        <f>IF(X271&gt;0,IF((X271+AI272)&lt;L$10,X271+AI272,L$10),0)</f>
        <v> -  </v>
      </c>
      <c t="str" s="89" r="AV272">
        <f>IF(Y271&gt;0,IF((Y271+AJ272)&lt;M$10,Y271+AJ272,M$10),0)</f>
        <v> -  </v>
      </c>
      <c t="str" s="89" r="AW272">
        <f>IF(Z271&gt;0,IF((Z271+AK272)&lt;N$10,Z271+AK272,N$10),0)</f>
        <v> -  </v>
      </c>
      <c t="str" s="89" r="AX272">
        <f>SUM(AN272:AW272)</f>
        <v>#NAME?</v>
      </c>
      <c s="89" r="AY272"/>
      <c t="str" s="91" r="AZ272">
        <f>IF(NOT(snowball),0,IF(Q271&lt;=0,0,IF(AN272+$C272&gt;Q271+AB272,Q271+AB272-AN272,$C272)))</f>
        <v>#NAME?</v>
      </c>
      <c t="str" s="89" r="BA272">
        <f>IF(NOT(snowball),0,IF(R271&lt;=0,0,IF($C272&lt;=SUM($AZ272:AZ272),0,IF(AO272+$C272-SUM($AZ272:AZ272)&gt;R271+AC272,R271+AC272-AO272,$C272-SUM($AZ272:AZ272)))))</f>
        <v>#NAME?</v>
      </c>
      <c t="str" s="89" r="BB272">
        <f>IF(NOT(snowball),0,IF(S271&lt;=0,0,IF($C272&lt;=SUM($AZ272:BA272),0,IF(AP272+$C272-SUM($AZ272:BA272)&gt;S271+AD272,S271+AD272-AP272,$C272-SUM($AZ272:BA272)))))</f>
        <v>#NAME?</v>
      </c>
      <c t="str" s="89" r="BC272">
        <f>IF(NOT(snowball),0,IF(T271&lt;=0,0,IF($C272&lt;=SUM($AZ272:BB272),0,IF(AQ272+$C272-SUM($AZ272:BB272)&gt;T271+AE272,T271+AE272-AQ272,$C272-SUM($AZ272:BB272)))))</f>
        <v>#NAME?</v>
      </c>
      <c t="str" s="89" r="BD272">
        <f>IF(NOT(snowball),0,IF(U271&lt;=0,0,IF($C272&lt;=SUM($AZ272:BC272),0,IF(AR272+$C272-SUM($AZ272:BC272)&gt;U271+AF272,U271+AF272-AR272,$C272-SUM($AZ272:BC272)))))</f>
        <v>#NAME?</v>
      </c>
      <c t="str" s="89" r="BE272">
        <f>IF(NOT(snowball),0,IF(V271&lt;=0,0,IF($C272&lt;=SUM($AZ272:BD272),0,IF(AS272+$C272-SUM($AZ272:BD272)&gt;V271+AG272,V271+AG272-AS272,$C272-SUM($AZ272:BD272)))))</f>
        <v>#NAME?</v>
      </c>
      <c t="str" s="89" r="BF272">
        <f>IF(NOT(snowball),0,IF(W271&lt;=0,0,IF($C272&lt;=SUM($AZ272:BE272),0,IF(AT272+$C272-SUM($AZ272:BE272)&gt;W271+AH272,W271+AH272-AT272,$C272-SUM($AZ272:BE272)))))</f>
        <v>#NAME?</v>
      </c>
      <c t="str" s="89" r="BG272">
        <f>IF(NOT(snowball),0,IF(X271&lt;=0,0,IF($C272&lt;=SUM($AZ272:BF272),0,IF(AU272+$C272-SUM($AZ272:BF272)&gt;X271+AI272,X271+AI272-AU272,$C272-SUM($AZ272:BF272)))))</f>
        <v>#NAME?</v>
      </c>
      <c t="str" s="89" r="BH272">
        <f>IF(NOT(snowball),0,IF(Y271&lt;=0,0,IF($C272&lt;=SUM($AZ272:BG272),0,IF(AV272+$C272-SUM($AZ272:BG272)&gt;Y271+AJ272,Y271+AJ272-AV272,$C272-SUM($AZ272:BG272)))))</f>
        <v>#NAME?</v>
      </c>
      <c t="str" s="89" r="BI272">
        <f>IF(NOT(snowball),0,IF(Z271&lt;=0,0,IF($C272&lt;=SUM($AZ272:BH272),0,IF(AW272+$C272-SUM($AZ272:BH272)&gt;Z271+AK272,Z271+AK272-AW272,$C272-SUM($AZ272:BH272)))))</f>
        <v>#NAME?</v>
      </c>
    </row>
    <row customHeight="1" r="273" ht="10.5">
      <c t="str" s="85" r="A273">
        <f>IF(SUM(Q272:Z272)&lt;=0,"",A272+1)</f>
        <v>#NAME?</v>
      </c>
      <c t="str" s="86" r="B273">
        <f>IF(A273="",NA(),DATE(YEAR(B272),MONTH(B272)+1,1))</f>
        <v>#NAME?</v>
      </c>
      <c t="str" s="87" r="C273">
        <f>IF(A273="","",IF(snowball,IF(($E$5-AX273)&lt;0,0,$E$5-AX273),"n/a")+D273)</f>
        <v>#NAME?</v>
      </c>
      <c s="88" r="D273"/>
      <c t="str" s="89" r="E273">
        <f>AN273+AZ273</f>
        <v>#NAME?</v>
      </c>
      <c t="str" s="89" r="F273">
        <f>AO273+BA273</f>
        <v>#NAME?</v>
      </c>
      <c t="str" s="89" r="G273">
        <f>AP273+BB273</f>
        <v>#NAME?</v>
      </c>
      <c t="str" s="89" r="H273">
        <f>AQ273+BC273</f>
        <v>#NAME?</v>
      </c>
      <c t="str" s="89" r="I273">
        <f>AR273+BD273</f>
        <v>#NAME?</v>
      </c>
      <c t="str" s="89" r="J273">
        <f>AS273+BE273</f>
        <v>#NAME?</v>
      </c>
      <c t="str" s="89" r="K273">
        <f>AT273+BF273</f>
        <v>#NAME?</v>
      </c>
      <c t="str" s="89" r="L273">
        <f>AU273+BG273</f>
        <v>#NAME?</v>
      </c>
      <c t="str" s="89" r="M273">
        <f>AV273+BH273</f>
        <v>#NAME?</v>
      </c>
      <c t="str" s="89" r="N273">
        <f>AW273+BI273</f>
        <v>#NAME?</v>
      </c>
      <c s="90" r="O273"/>
      <c t="str" s="89" r="P273">
        <f>SUM(Q273:Z273)</f>
        <v>#NAME?</v>
      </c>
      <c t="str" s="89" r="Q273">
        <f>IF(E$8=0,0,ROUND(Q272-(E273-AB273),2))</f>
        <v>#NAME?</v>
      </c>
      <c t="str" s="89" r="R273">
        <f>IF(F$8=0,0,ROUND(R272-(F273-AC273),2))</f>
        <v>#NAME?</v>
      </c>
      <c t="str" s="89" r="S273">
        <f>IF(G$8=0,0,ROUND(S272-(G273-AD273),2))</f>
        <v>#NAME?</v>
      </c>
      <c t="str" s="89" r="T273">
        <f>IF(H$8=0,0,ROUND(T272-(H273-AE273),2))</f>
        <v>#NAME?</v>
      </c>
      <c t="str" s="89" r="U273">
        <f>IF(I$8=0,0,ROUND(U272-(I273-AF273),2))</f>
        <v>#NAME?</v>
      </c>
      <c t="str" s="89" r="V273">
        <f>IF(J$8=0,0,ROUND(V272-(J273-AG273),2))</f>
        <v> -  </v>
      </c>
      <c t="str" s="89" r="W273">
        <f>IF(K$8=0,0,ROUND(W272-(K273-AH273),2))</f>
        <v> -  </v>
      </c>
      <c t="str" s="89" r="X273">
        <f>IF(L$8=0,0,ROUND(X272-(L273-AI273),2))</f>
        <v> -  </v>
      </c>
      <c t="str" s="89" r="Y273">
        <f>IF(M$8=0,0,ROUND(Y272-(M273-AJ273),2))</f>
        <v> -  </v>
      </c>
      <c t="str" s="89" r="Z273">
        <f>IF(N$8=0,0,ROUND(Z272-(N273-AK273),2))</f>
        <v> -  </v>
      </c>
      <c s="92" r="AA273"/>
      <c t="str" s="89" r="AB273">
        <f>ROUND(Q272*E$9/12,2)</f>
        <v>#NAME?</v>
      </c>
      <c t="str" s="89" r="AC273">
        <f>ROUND(R272*F$9/12,2)</f>
        <v>#NAME?</v>
      </c>
      <c t="str" s="89" r="AD273">
        <f>ROUND(S272*G$9/12,2)</f>
        <v>#NAME?</v>
      </c>
      <c t="str" s="89" r="AE273">
        <f>ROUND(T272*H$9/12,2)</f>
        <v>#NAME?</v>
      </c>
      <c t="str" s="89" r="AF273">
        <f>ROUND(U272*I$9/12,2)</f>
        <v>#NAME?</v>
      </c>
      <c t="str" s="89" r="AG273">
        <f>ROUND(V272*J$9/12,2)</f>
        <v> -  </v>
      </c>
      <c t="str" s="89" r="AH273">
        <f>ROUND(W272*K$9/12,2)</f>
        <v> -  </v>
      </c>
      <c t="str" s="89" r="AI273">
        <f>ROUND(X272*L$9/12,2)</f>
        <v> -  </v>
      </c>
      <c t="str" s="89" r="AJ273">
        <f>ROUND(Y272*M$9/12,2)</f>
        <v> -  </v>
      </c>
      <c t="str" s="89" r="AK273">
        <f>ROUND(Z272*N$9/12,2)</f>
        <v> -  </v>
      </c>
      <c t="str" s="89" r="AL273">
        <f>SUM(AB273:AK273)</f>
        <v>#NAME?</v>
      </c>
      <c s="93" r="AM273"/>
      <c t="str" s="89" r="AN273">
        <f>IF(Q272&gt;0,IF((Q272+AB273)&lt;E$10,Q272+AB273,E$10),0)</f>
        <v>#NAME?</v>
      </c>
      <c t="str" s="89" r="AO273">
        <f>IF(R272&gt;0,IF((R272+AC273)&lt;F$10,R272+AC273,F$10),0)</f>
        <v>#NAME?</v>
      </c>
      <c t="str" s="89" r="AP273">
        <f>IF(S272&gt;0,IF((S272+AD273)&lt;G$10,S272+AD273,G$10),0)</f>
        <v>#NAME?</v>
      </c>
      <c t="str" s="89" r="AQ273">
        <f>IF(T272&gt;0,IF((T272+AE273)&lt;H$10,T272+AE273,H$10),0)</f>
        <v>#NAME?</v>
      </c>
      <c t="str" s="89" r="AR273">
        <f>IF(U272&gt;0,IF((U272+AF273)&lt;I$10,U272+AF273,I$10),0)</f>
        <v>#NAME?</v>
      </c>
      <c t="str" s="89" r="AS273">
        <f>IF(V272&gt;0,IF((V272+AG273)&lt;J$10,V272+AG273,J$10),0)</f>
        <v> -  </v>
      </c>
      <c t="str" s="89" r="AT273">
        <f>IF(W272&gt;0,IF((W272+AH273)&lt;K$10,W272+AH273,K$10),0)</f>
        <v> -  </v>
      </c>
      <c t="str" s="89" r="AU273">
        <f>IF(X272&gt;0,IF((X272+AI273)&lt;L$10,X272+AI273,L$10),0)</f>
        <v> -  </v>
      </c>
      <c t="str" s="89" r="AV273">
        <f>IF(Y272&gt;0,IF((Y272+AJ273)&lt;M$10,Y272+AJ273,M$10),0)</f>
        <v> -  </v>
      </c>
      <c t="str" s="89" r="AW273">
        <f>IF(Z272&gt;0,IF((Z272+AK273)&lt;N$10,Z272+AK273,N$10),0)</f>
        <v> -  </v>
      </c>
      <c t="str" s="89" r="AX273">
        <f>SUM(AN273:AW273)</f>
        <v>#NAME?</v>
      </c>
      <c s="89" r="AY273"/>
      <c t="str" s="91" r="AZ273">
        <f>IF(NOT(snowball),0,IF(Q272&lt;=0,0,IF(AN273+$C273&gt;Q272+AB273,Q272+AB273-AN273,$C273)))</f>
        <v>#NAME?</v>
      </c>
      <c t="str" s="89" r="BA273">
        <f>IF(NOT(snowball),0,IF(R272&lt;=0,0,IF($C273&lt;=SUM($AZ273:AZ273),0,IF(AO273+$C273-SUM($AZ273:AZ273)&gt;R272+AC273,R272+AC273-AO273,$C273-SUM($AZ273:AZ273)))))</f>
        <v>#NAME?</v>
      </c>
      <c t="str" s="89" r="BB273">
        <f>IF(NOT(snowball),0,IF(S272&lt;=0,0,IF($C273&lt;=SUM($AZ273:BA273),0,IF(AP273+$C273-SUM($AZ273:BA273)&gt;S272+AD273,S272+AD273-AP273,$C273-SUM($AZ273:BA273)))))</f>
        <v>#NAME?</v>
      </c>
      <c t="str" s="89" r="BC273">
        <f>IF(NOT(snowball),0,IF(T272&lt;=0,0,IF($C273&lt;=SUM($AZ273:BB273),0,IF(AQ273+$C273-SUM($AZ273:BB273)&gt;T272+AE273,T272+AE273-AQ273,$C273-SUM($AZ273:BB273)))))</f>
        <v>#NAME?</v>
      </c>
      <c t="str" s="89" r="BD273">
        <f>IF(NOT(snowball),0,IF(U272&lt;=0,0,IF($C273&lt;=SUM($AZ273:BC273),0,IF(AR273+$C273-SUM($AZ273:BC273)&gt;U272+AF273,U272+AF273-AR273,$C273-SUM($AZ273:BC273)))))</f>
        <v>#NAME?</v>
      </c>
      <c t="str" s="89" r="BE273">
        <f>IF(NOT(snowball),0,IF(V272&lt;=0,0,IF($C273&lt;=SUM($AZ273:BD273),0,IF(AS273+$C273-SUM($AZ273:BD273)&gt;V272+AG273,V272+AG273-AS273,$C273-SUM($AZ273:BD273)))))</f>
        <v>#NAME?</v>
      </c>
      <c t="str" s="89" r="BF273">
        <f>IF(NOT(snowball),0,IF(W272&lt;=0,0,IF($C273&lt;=SUM($AZ273:BE273),0,IF(AT273+$C273-SUM($AZ273:BE273)&gt;W272+AH273,W272+AH273-AT273,$C273-SUM($AZ273:BE273)))))</f>
        <v>#NAME?</v>
      </c>
      <c t="str" s="89" r="BG273">
        <f>IF(NOT(snowball),0,IF(X272&lt;=0,0,IF($C273&lt;=SUM($AZ273:BF273),0,IF(AU273+$C273-SUM($AZ273:BF273)&gt;X272+AI273,X272+AI273-AU273,$C273-SUM($AZ273:BF273)))))</f>
        <v>#NAME?</v>
      </c>
      <c t="str" s="89" r="BH273">
        <f>IF(NOT(snowball),0,IF(Y272&lt;=0,0,IF($C273&lt;=SUM($AZ273:BG273),0,IF(AV273+$C273-SUM($AZ273:BG273)&gt;Y272+AJ273,Y272+AJ273-AV273,$C273-SUM($AZ273:BG273)))))</f>
        <v>#NAME?</v>
      </c>
      <c t="str" s="89" r="BI273">
        <f>IF(NOT(snowball),0,IF(Z272&lt;=0,0,IF($C273&lt;=SUM($AZ273:BH273),0,IF(AW273+$C273-SUM($AZ273:BH273)&gt;Z272+AK273,Z272+AK273-AW273,$C273-SUM($AZ273:BH273)))))</f>
        <v>#NAME?</v>
      </c>
    </row>
    <row customHeight="1" r="274" ht="10.5">
      <c t="str" s="85" r="A274">
        <f>IF(SUM(Q273:Z273)&lt;=0,"",A273+1)</f>
        <v>#NAME?</v>
      </c>
      <c t="str" s="86" r="B274">
        <f>IF(A274="",NA(),DATE(YEAR(B273),MONTH(B273)+1,1))</f>
        <v>#NAME?</v>
      </c>
      <c t="str" s="87" r="C274">
        <f>IF(A274="","",IF(snowball,IF(($E$5-AX274)&lt;0,0,$E$5-AX274),"n/a")+D274)</f>
        <v>#NAME?</v>
      </c>
      <c s="88" r="D274"/>
      <c t="str" s="89" r="E274">
        <f>AN274+AZ274</f>
        <v>#NAME?</v>
      </c>
      <c t="str" s="89" r="F274">
        <f>AO274+BA274</f>
        <v>#NAME?</v>
      </c>
      <c t="str" s="89" r="G274">
        <f>AP274+BB274</f>
        <v>#NAME?</v>
      </c>
      <c t="str" s="89" r="H274">
        <f>AQ274+BC274</f>
        <v>#NAME?</v>
      </c>
      <c t="str" s="89" r="I274">
        <f>AR274+BD274</f>
        <v>#NAME?</v>
      </c>
      <c t="str" s="89" r="J274">
        <f>AS274+BE274</f>
        <v>#NAME?</v>
      </c>
      <c t="str" s="89" r="K274">
        <f>AT274+BF274</f>
        <v>#NAME?</v>
      </c>
      <c t="str" s="89" r="L274">
        <f>AU274+BG274</f>
        <v>#NAME?</v>
      </c>
      <c t="str" s="89" r="M274">
        <f>AV274+BH274</f>
        <v>#NAME?</v>
      </c>
      <c t="str" s="89" r="N274">
        <f>AW274+BI274</f>
        <v>#NAME?</v>
      </c>
      <c s="90" r="O274"/>
      <c t="str" s="89" r="P274">
        <f>SUM(Q274:Z274)</f>
        <v>#NAME?</v>
      </c>
      <c t="str" s="89" r="Q274">
        <f>IF(E$8=0,0,ROUND(Q273-(E274-AB274),2))</f>
        <v>#NAME?</v>
      </c>
      <c t="str" s="89" r="R274">
        <f>IF(F$8=0,0,ROUND(R273-(F274-AC274),2))</f>
        <v>#NAME?</v>
      </c>
      <c t="str" s="89" r="S274">
        <f>IF(G$8=0,0,ROUND(S273-(G274-AD274),2))</f>
        <v>#NAME?</v>
      </c>
      <c t="str" s="89" r="T274">
        <f>IF(H$8=0,0,ROUND(T273-(H274-AE274),2))</f>
        <v>#NAME?</v>
      </c>
      <c t="str" s="89" r="U274">
        <f>IF(I$8=0,0,ROUND(U273-(I274-AF274),2))</f>
        <v>#NAME?</v>
      </c>
      <c t="str" s="89" r="V274">
        <f>IF(J$8=0,0,ROUND(V273-(J274-AG274),2))</f>
        <v> -  </v>
      </c>
      <c t="str" s="89" r="W274">
        <f>IF(K$8=0,0,ROUND(W273-(K274-AH274),2))</f>
        <v> -  </v>
      </c>
      <c t="str" s="89" r="X274">
        <f>IF(L$8=0,0,ROUND(X273-(L274-AI274),2))</f>
        <v> -  </v>
      </c>
      <c t="str" s="89" r="Y274">
        <f>IF(M$8=0,0,ROUND(Y273-(M274-AJ274),2))</f>
        <v> -  </v>
      </c>
      <c t="str" s="89" r="Z274">
        <f>IF(N$8=0,0,ROUND(Z273-(N274-AK274),2))</f>
        <v> -  </v>
      </c>
      <c s="92" r="AA274"/>
      <c t="str" s="89" r="AB274">
        <f>ROUND(Q273*E$9/12,2)</f>
        <v>#NAME?</v>
      </c>
      <c t="str" s="89" r="AC274">
        <f>ROUND(R273*F$9/12,2)</f>
        <v>#NAME?</v>
      </c>
      <c t="str" s="89" r="AD274">
        <f>ROUND(S273*G$9/12,2)</f>
        <v>#NAME?</v>
      </c>
      <c t="str" s="89" r="AE274">
        <f>ROUND(T273*H$9/12,2)</f>
        <v>#NAME?</v>
      </c>
      <c t="str" s="89" r="AF274">
        <f>ROUND(U273*I$9/12,2)</f>
        <v>#NAME?</v>
      </c>
      <c t="str" s="89" r="AG274">
        <f>ROUND(V273*J$9/12,2)</f>
        <v> -  </v>
      </c>
      <c t="str" s="89" r="AH274">
        <f>ROUND(W273*K$9/12,2)</f>
        <v> -  </v>
      </c>
      <c t="str" s="89" r="AI274">
        <f>ROUND(X273*L$9/12,2)</f>
        <v> -  </v>
      </c>
      <c t="str" s="89" r="AJ274">
        <f>ROUND(Y273*M$9/12,2)</f>
        <v> -  </v>
      </c>
      <c t="str" s="89" r="AK274">
        <f>ROUND(Z273*N$9/12,2)</f>
        <v> -  </v>
      </c>
      <c t="str" s="89" r="AL274">
        <f>SUM(AB274:AK274)</f>
        <v>#NAME?</v>
      </c>
      <c s="93" r="AM274"/>
      <c t="str" s="89" r="AN274">
        <f>IF(Q273&gt;0,IF((Q273+AB274)&lt;E$10,Q273+AB274,E$10),0)</f>
        <v>#NAME?</v>
      </c>
      <c t="str" s="89" r="AO274">
        <f>IF(R273&gt;0,IF((R273+AC274)&lt;F$10,R273+AC274,F$10),0)</f>
        <v>#NAME?</v>
      </c>
      <c t="str" s="89" r="AP274">
        <f>IF(S273&gt;0,IF((S273+AD274)&lt;G$10,S273+AD274,G$10),0)</f>
        <v>#NAME?</v>
      </c>
      <c t="str" s="89" r="AQ274">
        <f>IF(T273&gt;0,IF((T273+AE274)&lt;H$10,T273+AE274,H$10),0)</f>
        <v>#NAME?</v>
      </c>
      <c t="str" s="89" r="AR274">
        <f>IF(U273&gt;0,IF((U273+AF274)&lt;I$10,U273+AF274,I$10),0)</f>
        <v>#NAME?</v>
      </c>
      <c t="str" s="89" r="AS274">
        <f>IF(V273&gt;0,IF((V273+AG274)&lt;J$10,V273+AG274,J$10),0)</f>
        <v> -  </v>
      </c>
      <c t="str" s="89" r="AT274">
        <f>IF(W273&gt;0,IF((W273+AH274)&lt;K$10,W273+AH274,K$10),0)</f>
        <v> -  </v>
      </c>
      <c t="str" s="89" r="AU274">
        <f>IF(X273&gt;0,IF((X273+AI274)&lt;L$10,X273+AI274,L$10),0)</f>
        <v> -  </v>
      </c>
      <c t="str" s="89" r="AV274">
        <f>IF(Y273&gt;0,IF((Y273+AJ274)&lt;M$10,Y273+AJ274,M$10),0)</f>
        <v> -  </v>
      </c>
      <c t="str" s="89" r="AW274">
        <f>IF(Z273&gt;0,IF((Z273+AK274)&lt;N$10,Z273+AK274,N$10),0)</f>
        <v> -  </v>
      </c>
      <c t="str" s="89" r="AX274">
        <f>SUM(AN274:AW274)</f>
        <v>#NAME?</v>
      </c>
      <c s="89" r="AY274"/>
      <c t="str" s="91" r="AZ274">
        <f>IF(NOT(snowball),0,IF(Q273&lt;=0,0,IF(AN274+$C274&gt;Q273+AB274,Q273+AB274-AN274,$C274)))</f>
        <v>#NAME?</v>
      </c>
      <c t="str" s="89" r="BA274">
        <f>IF(NOT(snowball),0,IF(R273&lt;=0,0,IF($C274&lt;=SUM($AZ274:AZ274),0,IF(AO274+$C274-SUM($AZ274:AZ274)&gt;R273+AC274,R273+AC274-AO274,$C274-SUM($AZ274:AZ274)))))</f>
        <v>#NAME?</v>
      </c>
      <c t="str" s="89" r="BB274">
        <f>IF(NOT(snowball),0,IF(S273&lt;=0,0,IF($C274&lt;=SUM($AZ274:BA274),0,IF(AP274+$C274-SUM($AZ274:BA274)&gt;S273+AD274,S273+AD274-AP274,$C274-SUM($AZ274:BA274)))))</f>
        <v>#NAME?</v>
      </c>
      <c t="str" s="89" r="BC274">
        <f>IF(NOT(snowball),0,IF(T273&lt;=0,0,IF($C274&lt;=SUM($AZ274:BB274),0,IF(AQ274+$C274-SUM($AZ274:BB274)&gt;T273+AE274,T273+AE274-AQ274,$C274-SUM($AZ274:BB274)))))</f>
        <v>#NAME?</v>
      </c>
      <c t="str" s="89" r="BD274">
        <f>IF(NOT(snowball),0,IF(U273&lt;=0,0,IF($C274&lt;=SUM($AZ274:BC274),0,IF(AR274+$C274-SUM($AZ274:BC274)&gt;U273+AF274,U273+AF274-AR274,$C274-SUM($AZ274:BC274)))))</f>
        <v>#NAME?</v>
      </c>
      <c t="str" s="89" r="BE274">
        <f>IF(NOT(snowball),0,IF(V273&lt;=0,0,IF($C274&lt;=SUM($AZ274:BD274),0,IF(AS274+$C274-SUM($AZ274:BD274)&gt;V273+AG274,V273+AG274-AS274,$C274-SUM($AZ274:BD274)))))</f>
        <v>#NAME?</v>
      </c>
      <c t="str" s="89" r="BF274">
        <f>IF(NOT(snowball),0,IF(W273&lt;=0,0,IF($C274&lt;=SUM($AZ274:BE274),0,IF(AT274+$C274-SUM($AZ274:BE274)&gt;W273+AH274,W273+AH274-AT274,$C274-SUM($AZ274:BE274)))))</f>
        <v>#NAME?</v>
      </c>
      <c t="str" s="89" r="BG274">
        <f>IF(NOT(snowball),0,IF(X273&lt;=0,0,IF($C274&lt;=SUM($AZ274:BF274),0,IF(AU274+$C274-SUM($AZ274:BF274)&gt;X273+AI274,X273+AI274-AU274,$C274-SUM($AZ274:BF274)))))</f>
        <v>#NAME?</v>
      </c>
      <c t="str" s="89" r="BH274">
        <f>IF(NOT(snowball),0,IF(Y273&lt;=0,0,IF($C274&lt;=SUM($AZ274:BG274),0,IF(AV274+$C274-SUM($AZ274:BG274)&gt;Y273+AJ274,Y273+AJ274-AV274,$C274-SUM($AZ274:BG274)))))</f>
        <v>#NAME?</v>
      </c>
      <c t="str" s="89" r="BI274">
        <f>IF(NOT(snowball),0,IF(Z273&lt;=0,0,IF($C274&lt;=SUM($AZ274:BH274),0,IF(AW274+$C274-SUM($AZ274:BH274)&gt;Z273+AK274,Z273+AK274-AW274,$C274-SUM($AZ274:BH274)))))</f>
        <v>#NAME?</v>
      </c>
    </row>
    <row customHeight="1" r="275" ht="10.5">
      <c t="str" s="85" r="A275">
        <f>IF(SUM(Q274:Z274)&lt;=0,"",A274+1)</f>
        <v>#NAME?</v>
      </c>
      <c t="str" s="86" r="B275">
        <f>IF(A275="",NA(),DATE(YEAR(B274),MONTH(B274)+1,1))</f>
        <v>#NAME?</v>
      </c>
      <c t="str" s="87" r="C275">
        <f>IF(A275="","",IF(snowball,IF(($E$5-AX275)&lt;0,0,$E$5-AX275),"n/a")+D275)</f>
        <v>#NAME?</v>
      </c>
      <c s="88" r="D275"/>
      <c t="str" s="89" r="E275">
        <f>AN275+AZ275</f>
        <v>#NAME?</v>
      </c>
      <c t="str" s="89" r="F275">
        <f>AO275+BA275</f>
        <v>#NAME?</v>
      </c>
      <c t="str" s="89" r="G275">
        <f>AP275+BB275</f>
        <v>#NAME?</v>
      </c>
      <c t="str" s="89" r="H275">
        <f>AQ275+BC275</f>
        <v>#NAME?</v>
      </c>
      <c t="str" s="89" r="I275">
        <f>AR275+BD275</f>
        <v>#NAME?</v>
      </c>
      <c t="str" s="89" r="J275">
        <f>AS275+BE275</f>
        <v>#NAME?</v>
      </c>
      <c t="str" s="89" r="K275">
        <f>AT275+BF275</f>
        <v>#NAME?</v>
      </c>
      <c t="str" s="89" r="L275">
        <f>AU275+BG275</f>
        <v>#NAME?</v>
      </c>
      <c t="str" s="89" r="M275">
        <f>AV275+BH275</f>
        <v>#NAME?</v>
      </c>
      <c t="str" s="89" r="N275">
        <f>AW275+BI275</f>
        <v>#NAME?</v>
      </c>
      <c s="90" r="O275"/>
      <c t="str" s="89" r="P275">
        <f>SUM(Q275:Z275)</f>
        <v>#NAME?</v>
      </c>
      <c t="str" s="89" r="Q275">
        <f>IF(E$8=0,0,ROUND(Q274-(E275-AB275),2))</f>
        <v>#NAME?</v>
      </c>
      <c t="str" s="89" r="R275">
        <f>IF(F$8=0,0,ROUND(R274-(F275-AC275),2))</f>
        <v>#NAME?</v>
      </c>
      <c t="str" s="89" r="S275">
        <f>IF(G$8=0,0,ROUND(S274-(G275-AD275),2))</f>
        <v>#NAME?</v>
      </c>
      <c t="str" s="89" r="T275">
        <f>IF(H$8=0,0,ROUND(T274-(H275-AE275),2))</f>
        <v>#NAME?</v>
      </c>
      <c t="str" s="89" r="U275">
        <f>IF(I$8=0,0,ROUND(U274-(I275-AF275),2))</f>
        <v>#NAME?</v>
      </c>
      <c t="str" s="89" r="V275">
        <f>IF(J$8=0,0,ROUND(V274-(J275-AG275),2))</f>
        <v> -  </v>
      </c>
      <c t="str" s="89" r="W275">
        <f>IF(K$8=0,0,ROUND(W274-(K275-AH275),2))</f>
        <v> -  </v>
      </c>
      <c t="str" s="89" r="X275">
        <f>IF(L$8=0,0,ROUND(X274-(L275-AI275),2))</f>
        <v> -  </v>
      </c>
      <c t="str" s="89" r="Y275">
        <f>IF(M$8=0,0,ROUND(Y274-(M275-AJ275),2))</f>
        <v> -  </v>
      </c>
      <c t="str" s="89" r="Z275">
        <f>IF(N$8=0,0,ROUND(Z274-(N275-AK275),2))</f>
        <v> -  </v>
      </c>
      <c s="92" r="AA275"/>
      <c t="str" s="89" r="AB275">
        <f>ROUND(Q274*E$9/12,2)</f>
        <v>#NAME?</v>
      </c>
      <c t="str" s="89" r="AC275">
        <f>ROUND(R274*F$9/12,2)</f>
        <v>#NAME?</v>
      </c>
      <c t="str" s="89" r="AD275">
        <f>ROUND(S274*G$9/12,2)</f>
        <v>#NAME?</v>
      </c>
      <c t="str" s="89" r="AE275">
        <f>ROUND(T274*H$9/12,2)</f>
        <v>#NAME?</v>
      </c>
      <c t="str" s="89" r="AF275">
        <f>ROUND(U274*I$9/12,2)</f>
        <v>#NAME?</v>
      </c>
      <c t="str" s="89" r="AG275">
        <f>ROUND(V274*J$9/12,2)</f>
        <v> -  </v>
      </c>
      <c t="str" s="89" r="AH275">
        <f>ROUND(W274*K$9/12,2)</f>
        <v> -  </v>
      </c>
      <c t="str" s="89" r="AI275">
        <f>ROUND(X274*L$9/12,2)</f>
        <v> -  </v>
      </c>
      <c t="str" s="89" r="AJ275">
        <f>ROUND(Y274*M$9/12,2)</f>
        <v> -  </v>
      </c>
      <c t="str" s="89" r="AK275">
        <f>ROUND(Z274*N$9/12,2)</f>
        <v> -  </v>
      </c>
      <c t="str" s="89" r="AL275">
        <f>SUM(AB275:AK275)</f>
        <v>#NAME?</v>
      </c>
      <c s="93" r="AM275"/>
      <c t="str" s="89" r="AN275">
        <f>IF(Q274&gt;0,IF((Q274+AB275)&lt;E$10,Q274+AB275,E$10),0)</f>
        <v>#NAME?</v>
      </c>
      <c t="str" s="89" r="AO275">
        <f>IF(R274&gt;0,IF((R274+AC275)&lt;F$10,R274+AC275,F$10),0)</f>
        <v>#NAME?</v>
      </c>
      <c t="str" s="89" r="AP275">
        <f>IF(S274&gt;0,IF((S274+AD275)&lt;G$10,S274+AD275,G$10),0)</f>
        <v>#NAME?</v>
      </c>
      <c t="str" s="89" r="AQ275">
        <f>IF(T274&gt;0,IF((T274+AE275)&lt;H$10,T274+AE275,H$10),0)</f>
        <v>#NAME?</v>
      </c>
      <c t="str" s="89" r="AR275">
        <f>IF(U274&gt;0,IF((U274+AF275)&lt;I$10,U274+AF275,I$10),0)</f>
        <v>#NAME?</v>
      </c>
      <c t="str" s="89" r="AS275">
        <f>IF(V274&gt;0,IF((V274+AG275)&lt;J$10,V274+AG275,J$10),0)</f>
        <v> -  </v>
      </c>
      <c t="str" s="89" r="AT275">
        <f>IF(W274&gt;0,IF((W274+AH275)&lt;K$10,W274+AH275,K$10),0)</f>
        <v> -  </v>
      </c>
      <c t="str" s="89" r="AU275">
        <f>IF(X274&gt;0,IF((X274+AI275)&lt;L$10,X274+AI275,L$10),0)</f>
        <v> -  </v>
      </c>
      <c t="str" s="89" r="AV275">
        <f>IF(Y274&gt;0,IF((Y274+AJ275)&lt;M$10,Y274+AJ275,M$10),0)</f>
        <v> -  </v>
      </c>
      <c t="str" s="89" r="AW275">
        <f>IF(Z274&gt;0,IF((Z274+AK275)&lt;N$10,Z274+AK275,N$10),0)</f>
        <v> -  </v>
      </c>
      <c t="str" s="89" r="AX275">
        <f>SUM(AN275:AW275)</f>
        <v>#NAME?</v>
      </c>
      <c s="89" r="AY275"/>
      <c t="str" s="91" r="AZ275">
        <f>IF(NOT(snowball),0,IF(Q274&lt;=0,0,IF(AN275+$C275&gt;Q274+AB275,Q274+AB275-AN275,$C275)))</f>
        <v>#NAME?</v>
      </c>
      <c t="str" s="89" r="BA275">
        <f>IF(NOT(snowball),0,IF(R274&lt;=0,0,IF($C275&lt;=SUM($AZ275:AZ275),0,IF(AO275+$C275-SUM($AZ275:AZ275)&gt;R274+AC275,R274+AC275-AO275,$C275-SUM($AZ275:AZ275)))))</f>
        <v>#NAME?</v>
      </c>
      <c t="str" s="89" r="BB275">
        <f>IF(NOT(snowball),0,IF(S274&lt;=0,0,IF($C275&lt;=SUM($AZ275:BA275),0,IF(AP275+$C275-SUM($AZ275:BA275)&gt;S274+AD275,S274+AD275-AP275,$C275-SUM($AZ275:BA275)))))</f>
        <v>#NAME?</v>
      </c>
      <c t="str" s="89" r="BC275">
        <f>IF(NOT(snowball),0,IF(T274&lt;=0,0,IF($C275&lt;=SUM($AZ275:BB275),0,IF(AQ275+$C275-SUM($AZ275:BB275)&gt;T274+AE275,T274+AE275-AQ275,$C275-SUM($AZ275:BB275)))))</f>
        <v>#NAME?</v>
      </c>
      <c t="str" s="89" r="BD275">
        <f>IF(NOT(snowball),0,IF(U274&lt;=0,0,IF($C275&lt;=SUM($AZ275:BC275),0,IF(AR275+$C275-SUM($AZ275:BC275)&gt;U274+AF275,U274+AF275-AR275,$C275-SUM($AZ275:BC275)))))</f>
        <v>#NAME?</v>
      </c>
      <c t="str" s="89" r="BE275">
        <f>IF(NOT(snowball),0,IF(V274&lt;=0,0,IF($C275&lt;=SUM($AZ275:BD275),0,IF(AS275+$C275-SUM($AZ275:BD275)&gt;V274+AG275,V274+AG275-AS275,$C275-SUM($AZ275:BD275)))))</f>
        <v>#NAME?</v>
      </c>
      <c t="str" s="89" r="BF275">
        <f>IF(NOT(snowball),0,IF(W274&lt;=0,0,IF($C275&lt;=SUM($AZ275:BE275),0,IF(AT275+$C275-SUM($AZ275:BE275)&gt;W274+AH275,W274+AH275-AT275,$C275-SUM($AZ275:BE275)))))</f>
        <v>#NAME?</v>
      </c>
      <c t="str" s="89" r="BG275">
        <f>IF(NOT(snowball),0,IF(X274&lt;=0,0,IF($C275&lt;=SUM($AZ275:BF275),0,IF(AU275+$C275-SUM($AZ275:BF275)&gt;X274+AI275,X274+AI275-AU275,$C275-SUM($AZ275:BF275)))))</f>
        <v>#NAME?</v>
      </c>
      <c t="str" s="89" r="BH275">
        <f>IF(NOT(snowball),0,IF(Y274&lt;=0,0,IF($C275&lt;=SUM($AZ275:BG275),0,IF(AV275+$C275-SUM($AZ275:BG275)&gt;Y274+AJ275,Y274+AJ275-AV275,$C275-SUM($AZ275:BG275)))))</f>
        <v>#NAME?</v>
      </c>
      <c t="str" s="89" r="BI275">
        <f>IF(NOT(snowball),0,IF(Z274&lt;=0,0,IF($C275&lt;=SUM($AZ275:BH275),0,IF(AW275+$C275-SUM($AZ275:BH275)&gt;Z274+AK275,Z274+AK275-AW275,$C275-SUM($AZ275:BH275)))))</f>
        <v>#NAME?</v>
      </c>
    </row>
    <row customHeight="1" r="276" ht="10.5">
      <c t="str" s="85" r="A276">
        <f>IF(SUM(Q275:Z275)&lt;=0,"",A275+1)</f>
        <v>#NAME?</v>
      </c>
      <c t="str" s="86" r="B276">
        <f>IF(A276="",NA(),DATE(YEAR(B275),MONTH(B275)+1,1))</f>
        <v>#NAME?</v>
      </c>
      <c t="str" s="87" r="C276">
        <f>IF(A276="","",IF(snowball,IF(($E$5-AX276)&lt;0,0,$E$5-AX276),"n/a")+D276)</f>
        <v>#NAME?</v>
      </c>
      <c s="88" r="D276"/>
      <c t="str" s="89" r="E276">
        <f>AN276+AZ276</f>
        <v>#NAME?</v>
      </c>
      <c t="str" s="89" r="F276">
        <f>AO276+BA276</f>
        <v>#NAME?</v>
      </c>
      <c t="str" s="89" r="G276">
        <f>AP276+BB276</f>
        <v>#NAME?</v>
      </c>
      <c t="str" s="89" r="H276">
        <f>AQ276+BC276</f>
        <v>#NAME?</v>
      </c>
      <c t="str" s="89" r="I276">
        <f>AR276+BD276</f>
        <v>#NAME?</v>
      </c>
      <c t="str" s="89" r="J276">
        <f>AS276+BE276</f>
        <v>#NAME?</v>
      </c>
      <c t="str" s="89" r="K276">
        <f>AT276+BF276</f>
        <v>#NAME?</v>
      </c>
      <c t="str" s="89" r="L276">
        <f>AU276+BG276</f>
        <v>#NAME?</v>
      </c>
      <c t="str" s="89" r="M276">
        <f>AV276+BH276</f>
        <v>#NAME?</v>
      </c>
      <c t="str" s="89" r="N276">
        <f>AW276+BI276</f>
        <v>#NAME?</v>
      </c>
      <c s="90" r="O276"/>
      <c t="str" s="89" r="P276">
        <f>SUM(Q276:Z276)</f>
        <v>#NAME?</v>
      </c>
      <c t="str" s="89" r="Q276">
        <f>IF(E$8=0,0,ROUND(Q275-(E276-AB276),2))</f>
        <v>#NAME?</v>
      </c>
      <c t="str" s="89" r="R276">
        <f>IF(F$8=0,0,ROUND(R275-(F276-AC276),2))</f>
        <v>#NAME?</v>
      </c>
      <c t="str" s="89" r="S276">
        <f>IF(G$8=0,0,ROUND(S275-(G276-AD276),2))</f>
        <v>#NAME?</v>
      </c>
      <c t="str" s="89" r="T276">
        <f>IF(H$8=0,0,ROUND(T275-(H276-AE276),2))</f>
        <v>#NAME?</v>
      </c>
      <c t="str" s="89" r="U276">
        <f>IF(I$8=0,0,ROUND(U275-(I276-AF276),2))</f>
        <v>#NAME?</v>
      </c>
      <c t="str" s="89" r="V276">
        <f>IF(J$8=0,0,ROUND(V275-(J276-AG276),2))</f>
        <v> -  </v>
      </c>
      <c t="str" s="89" r="W276">
        <f>IF(K$8=0,0,ROUND(W275-(K276-AH276),2))</f>
        <v> -  </v>
      </c>
      <c t="str" s="89" r="X276">
        <f>IF(L$8=0,0,ROUND(X275-(L276-AI276),2))</f>
        <v> -  </v>
      </c>
      <c t="str" s="89" r="Y276">
        <f>IF(M$8=0,0,ROUND(Y275-(M276-AJ276),2))</f>
        <v> -  </v>
      </c>
      <c t="str" s="89" r="Z276">
        <f>IF(N$8=0,0,ROUND(Z275-(N276-AK276),2))</f>
        <v> -  </v>
      </c>
      <c s="92" r="AA276"/>
      <c t="str" s="89" r="AB276">
        <f>ROUND(Q275*E$9/12,2)</f>
        <v>#NAME?</v>
      </c>
      <c t="str" s="89" r="AC276">
        <f>ROUND(R275*F$9/12,2)</f>
        <v>#NAME?</v>
      </c>
      <c t="str" s="89" r="AD276">
        <f>ROUND(S275*G$9/12,2)</f>
        <v>#NAME?</v>
      </c>
      <c t="str" s="89" r="AE276">
        <f>ROUND(T275*H$9/12,2)</f>
        <v>#NAME?</v>
      </c>
      <c t="str" s="89" r="AF276">
        <f>ROUND(U275*I$9/12,2)</f>
        <v>#NAME?</v>
      </c>
      <c t="str" s="89" r="AG276">
        <f>ROUND(V275*J$9/12,2)</f>
        <v> -  </v>
      </c>
      <c t="str" s="89" r="AH276">
        <f>ROUND(W275*K$9/12,2)</f>
        <v> -  </v>
      </c>
      <c t="str" s="89" r="AI276">
        <f>ROUND(X275*L$9/12,2)</f>
        <v> -  </v>
      </c>
      <c t="str" s="89" r="AJ276">
        <f>ROUND(Y275*M$9/12,2)</f>
        <v> -  </v>
      </c>
      <c t="str" s="89" r="AK276">
        <f>ROUND(Z275*N$9/12,2)</f>
        <v> -  </v>
      </c>
      <c t="str" s="89" r="AL276">
        <f>SUM(AB276:AK276)</f>
        <v>#NAME?</v>
      </c>
      <c s="93" r="AM276"/>
      <c t="str" s="89" r="AN276">
        <f>IF(Q275&gt;0,IF((Q275+AB276)&lt;E$10,Q275+AB276,E$10),0)</f>
        <v>#NAME?</v>
      </c>
      <c t="str" s="89" r="AO276">
        <f>IF(R275&gt;0,IF((R275+AC276)&lt;F$10,R275+AC276,F$10),0)</f>
        <v>#NAME?</v>
      </c>
      <c t="str" s="89" r="AP276">
        <f>IF(S275&gt;0,IF((S275+AD276)&lt;G$10,S275+AD276,G$10),0)</f>
        <v>#NAME?</v>
      </c>
      <c t="str" s="89" r="AQ276">
        <f>IF(T275&gt;0,IF((T275+AE276)&lt;H$10,T275+AE276,H$10),0)</f>
        <v>#NAME?</v>
      </c>
      <c t="str" s="89" r="AR276">
        <f>IF(U275&gt;0,IF((U275+AF276)&lt;I$10,U275+AF276,I$10),0)</f>
        <v>#NAME?</v>
      </c>
      <c t="str" s="89" r="AS276">
        <f>IF(V275&gt;0,IF((V275+AG276)&lt;J$10,V275+AG276,J$10),0)</f>
        <v> -  </v>
      </c>
      <c t="str" s="89" r="AT276">
        <f>IF(W275&gt;0,IF((W275+AH276)&lt;K$10,W275+AH276,K$10),0)</f>
        <v> -  </v>
      </c>
      <c t="str" s="89" r="AU276">
        <f>IF(X275&gt;0,IF((X275+AI276)&lt;L$10,X275+AI276,L$10),0)</f>
        <v> -  </v>
      </c>
      <c t="str" s="89" r="AV276">
        <f>IF(Y275&gt;0,IF((Y275+AJ276)&lt;M$10,Y275+AJ276,M$10),0)</f>
        <v> -  </v>
      </c>
      <c t="str" s="89" r="AW276">
        <f>IF(Z275&gt;0,IF((Z275+AK276)&lt;N$10,Z275+AK276,N$10),0)</f>
        <v> -  </v>
      </c>
      <c t="str" s="89" r="AX276">
        <f>SUM(AN276:AW276)</f>
        <v>#NAME?</v>
      </c>
      <c s="89" r="AY276"/>
      <c t="str" s="91" r="AZ276">
        <f>IF(NOT(snowball),0,IF(Q275&lt;=0,0,IF(AN276+$C276&gt;Q275+AB276,Q275+AB276-AN276,$C276)))</f>
        <v>#NAME?</v>
      </c>
      <c t="str" s="89" r="BA276">
        <f>IF(NOT(snowball),0,IF(R275&lt;=0,0,IF($C276&lt;=SUM($AZ276:AZ276),0,IF(AO276+$C276-SUM($AZ276:AZ276)&gt;R275+AC276,R275+AC276-AO276,$C276-SUM($AZ276:AZ276)))))</f>
        <v>#NAME?</v>
      </c>
      <c t="str" s="89" r="BB276">
        <f>IF(NOT(snowball),0,IF(S275&lt;=0,0,IF($C276&lt;=SUM($AZ276:BA276),0,IF(AP276+$C276-SUM($AZ276:BA276)&gt;S275+AD276,S275+AD276-AP276,$C276-SUM($AZ276:BA276)))))</f>
        <v>#NAME?</v>
      </c>
      <c t="str" s="89" r="BC276">
        <f>IF(NOT(snowball),0,IF(T275&lt;=0,0,IF($C276&lt;=SUM($AZ276:BB276),0,IF(AQ276+$C276-SUM($AZ276:BB276)&gt;T275+AE276,T275+AE276-AQ276,$C276-SUM($AZ276:BB276)))))</f>
        <v>#NAME?</v>
      </c>
      <c t="str" s="89" r="BD276">
        <f>IF(NOT(snowball),0,IF(U275&lt;=0,0,IF($C276&lt;=SUM($AZ276:BC276),0,IF(AR276+$C276-SUM($AZ276:BC276)&gt;U275+AF276,U275+AF276-AR276,$C276-SUM($AZ276:BC276)))))</f>
        <v>#NAME?</v>
      </c>
      <c t="str" s="89" r="BE276">
        <f>IF(NOT(snowball),0,IF(V275&lt;=0,0,IF($C276&lt;=SUM($AZ276:BD276),0,IF(AS276+$C276-SUM($AZ276:BD276)&gt;V275+AG276,V275+AG276-AS276,$C276-SUM($AZ276:BD276)))))</f>
        <v>#NAME?</v>
      </c>
      <c t="str" s="89" r="BF276">
        <f>IF(NOT(snowball),0,IF(W275&lt;=0,0,IF($C276&lt;=SUM($AZ276:BE276),0,IF(AT276+$C276-SUM($AZ276:BE276)&gt;W275+AH276,W275+AH276-AT276,$C276-SUM($AZ276:BE276)))))</f>
        <v>#NAME?</v>
      </c>
      <c t="str" s="89" r="BG276">
        <f>IF(NOT(snowball),0,IF(X275&lt;=0,0,IF($C276&lt;=SUM($AZ276:BF276),0,IF(AU276+$C276-SUM($AZ276:BF276)&gt;X275+AI276,X275+AI276-AU276,$C276-SUM($AZ276:BF276)))))</f>
        <v>#NAME?</v>
      </c>
      <c t="str" s="89" r="BH276">
        <f>IF(NOT(snowball),0,IF(Y275&lt;=0,0,IF($C276&lt;=SUM($AZ276:BG276),0,IF(AV276+$C276-SUM($AZ276:BG276)&gt;Y275+AJ276,Y275+AJ276-AV276,$C276-SUM($AZ276:BG276)))))</f>
        <v>#NAME?</v>
      </c>
      <c t="str" s="89" r="BI276">
        <f>IF(NOT(snowball),0,IF(Z275&lt;=0,0,IF($C276&lt;=SUM($AZ276:BH276),0,IF(AW276+$C276-SUM($AZ276:BH276)&gt;Z275+AK276,Z275+AK276-AW276,$C276-SUM($AZ276:BH276)))))</f>
        <v>#NAME?</v>
      </c>
    </row>
    <row customHeight="1" r="277" ht="10.5">
      <c t="str" s="85" r="A277">
        <f>IF(SUM(Q276:Z276)&lt;=0,"",A276+1)</f>
        <v>#NAME?</v>
      </c>
      <c t="str" s="86" r="B277">
        <f>IF(A277="",NA(),DATE(YEAR(B276),MONTH(B276)+1,1))</f>
        <v>#NAME?</v>
      </c>
      <c t="str" s="87" r="C277">
        <f>IF(A277="","",IF(snowball,IF(($E$5-AX277)&lt;0,0,$E$5-AX277),"n/a")+D277)</f>
        <v>#NAME?</v>
      </c>
      <c s="88" r="D277"/>
      <c t="str" s="89" r="E277">
        <f>AN277+AZ277</f>
        <v>#NAME?</v>
      </c>
      <c t="str" s="89" r="F277">
        <f>AO277+BA277</f>
        <v>#NAME?</v>
      </c>
      <c t="str" s="89" r="G277">
        <f>AP277+BB277</f>
        <v>#NAME?</v>
      </c>
      <c t="str" s="89" r="H277">
        <f>AQ277+BC277</f>
        <v>#NAME?</v>
      </c>
      <c t="str" s="89" r="I277">
        <f>AR277+BD277</f>
        <v>#NAME?</v>
      </c>
      <c t="str" s="89" r="J277">
        <f>AS277+BE277</f>
        <v>#NAME?</v>
      </c>
      <c t="str" s="89" r="K277">
        <f>AT277+BF277</f>
        <v>#NAME?</v>
      </c>
      <c t="str" s="89" r="L277">
        <f>AU277+BG277</f>
        <v>#NAME?</v>
      </c>
      <c t="str" s="89" r="M277">
        <f>AV277+BH277</f>
        <v>#NAME?</v>
      </c>
      <c t="str" s="89" r="N277">
        <f>AW277+BI277</f>
        <v>#NAME?</v>
      </c>
      <c s="90" r="O277"/>
      <c t="str" s="89" r="P277">
        <f>SUM(Q277:Z277)</f>
        <v>#NAME?</v>
      </c>
      <c t="str" s="89" r="Q277">
        <f>IF(E$8=0,0,ROUND(Q276-(E277-AB277),2))</f>
        <v>#NAME?</v>
      </c>
      <c t="str" s="89" r="R277">
        <f>IF(F$8=0,0,ROUND(R276-(F277-AC277),2))</f>
        <v>#NAME?</v>
      </c>
      <c t="str" s="89" r="S277">
        <f>IF(G$8=0,0,ROUND(S276-(G277-AD277),2))</f>
        <v>#NAME?</v>
      </c>
      <c t="str" s="89" r="T277">
        <f>IF(H$8=0,0,ROUND(T276-(H277-AE277),2))</f>
        <v>#NAME?</v>
      </c>
      <c t="str" s="89" r="U277">
        <f>IF(I$8=0,0,ROUND(U276-(I277-AF277),2))</f>
        <v>#NAME?</v>
      </c>
      <c t="str" s="89" r="V277">
        <f>IF(J$8=0,0,ROUND(V276-(J277-AG277),2))</f>
        <v> -  </v>
      </c>
      <c t="str" s="89" r="W277">
        <f>IF(K$8=0,0,ROUND(W276-(K277-AH277),2))</f>
        <v> -  </v>
      </c>
      <c t="str" s="89" r="X277">
        <f>IF(L$8=0,0,ROUND(X276-(L277-AI277),2))</f>
        <v> -  </v>
      </c>
      <c t="str" s="89" r="Y277">
        <f>IF(M$8=0,0,ROUND(Y276-(M277-AJ277),2))</f>
        <v> -  </v>
      </c>
      <c t="str" s="89" r="Z277">
        <f>IF(N$8=0,0,ROUND(Z276-(N277-AK277),2))</f>
        <v> -  </v>
      </c>
      <c s="92" r="AA277"/>
      <c t="str" s="89" r="AB277">
        <f>ROUND(Q276*E$9/12,2)</f>
        <v>#NAME?</v>
      </c>
      <c t="str" s="89" r="AC277">
        <f>ROUND(R276*F$9/12,2)</f>
        <v>#NAME?</v>
      </c>
      <c t="str" s="89" r="AD277">
        <f>ROUND(S276*G$9/12,2)</f>
        <v>#NAME?</v>
      </c>
      <c t="str" s="89" r="AE277">
        <f>ROUND(T276*H$9/12,2)</f>
        <v>#NAME?</v>
      </c>
      <c t="str" s="89" r="AF277">
        <f>ROUND(U276*I$9/12,2)</f>
        <v>#NAME?</v>
      </c>
      <c t="str" s="89" r="AG277">
        <f>ROUND(V276*J$9/12,2)</f>
        <v> -  </v>
      </c>
      <c t="str" s="89" r="AH277">
        <f>ROUND(W276*K$9/12,2)</f>
        <v> -  </v>
      </c>
      <c t="str" s="89" r="AI277">
        <f>ROUND(X276*L$9/12,2)</f>
        <v> -  </v>
      </c>
      <c t="str" s="89" r="AJ277">
        <f>ROUND(Y276*M$9/12,2)</f>
        <v> -  </v>
      </c>
      <c t="str" s="89" r="AK277">
        <f>ROUND(Z276*N$9/12,2)</f>
        <v> -  </v>
      </c>
      <c t="str" s="89" r="AL277">
        <f>SUM(AB277:AK277)</f>
        <v>#NAME?</v>
      </c>
      <c s="93" r="AM277"/>
      <c t="str" s="89" r="AN277">
        <f>IF(Q276&gt;0,IF((Q276+AB277)&lt;E$10,Q276+AB277,E$10),0)</f>
        <v>#NAME?</v>
      </c>
      <c t="str" s="89" r="AO277">
        <f>IF(R276&gt;0,IF((R276+AC277)&lt;F$10,R276+AC277,F$10),0)</f>
        <v>#NAME?</v>
      </c>
      <c t="str" s="89" r="AP277">
        <f>IF(S276&gt;0,IF((S276+AD277)&lt;G$10,S276+AD277,G$10),0)</f>
        <v>#NAME?</v>
      </c>
      <c t="str" s="89" r="AQ277">
        <f>IF(T276&gt;0,IF((T276+AE277)&lt;H$10,T276+AE277,H$10),0)</f>
        <v>#NAME?</v>
      </c>
      <c t="str" s="89" r="AR277">
        <f>IF(U276&gt;0,IF((U276+AF277)&lt;I$10,U276+AF277,I$10),0)</f>
        <v>#NAME?</v>
      </c>
      <c t="str" s="89" r="AS277">
        <f>IF(V276&gt;0,IF((V276+AG277)&lt;J$10,V276+AG277,J$10),0)</f>
        <v> -  </v>
      </c>
      <c t="str" s="89" r="AT277">
        <f>IF(W276&gt;0,IF((W276+AH277)&lt;K$10,W276+AH277,K$10),0)</f>
        <v> -  </v>
      </c>
      <c t="str" s="89" r="AU277">
        <f>IF(X276&gt;0,IF((X276+AI277)&lt;L$10,X276+AI277,L$10),0)</f>
        <v> -  </v>
      </c>
      <c t="str" s="89" r="AV277">
        <f>IF(Y276&gt;0,IF((Y276+AJ277)&lt;M$10,Y276+AJ277,M$10),0)</f>
        <v> -  </v>
      </c>
      <c t="str" s="89" r="AW277">
        <f>IF(Z276&gt;0,IF((Z276+AK277)&lt;N$10,Z276+AK277,N$10),0)</f>
        <v> -  </v>
      </c>
      <c t="str" s="89" r="AX277">
        <f>SUM(AN277:AW277)</f>
        <v>#NAME?</v>
      </c>
      <c s="89" r="AY277"/>
      <c t="str" s="91" r="AZ277">
        <f>IF(NOT(snowball),0,IF(Q276&lt;=0,0,IF(AN277+$C277&gt;Q276+AB277,Q276+AB277-AN277,$C277)))</f>
        <v>#NAME?</v>
      </c>
      <c t="str" s="89" r="BA277">
        <f>IF(NOT(snowball),0,IF(R276&lt;=0,0,IF($C277&lt;=SUM($AZ277:AZ277),0,IF(AO277+$C277-SUM($AZ277:AZ277)&gt;R276+AC277,R276+AC277-AO277,$C277-SUM($AZ277:AZ277)))))</f>
        <v>#NAME?</v>
      </c>
      <c t="str" s="89" r="BB277">
        <f>IF(NOT(snowball),0,IF(S276&lt;=0,0,IF($C277&lt;=SUM($AZ277:BA277),0,IF(AP277+$C277-SUM($AZ277:BA277)&gt;S276+AD277,S276+AD277-AP277,$C277-SUM($AZ277:BA277)))))</f>
        <v>#NAME?</v>
      </c>
      <c t="str" s="89" r="BC277">
        <f>IF(NOT(snowball),0,IF(T276&lt;=0,0,IF($C277&lt;=SUM($AZ277:BB277),0,IF(AQ277+$C277-SUM($AZ277:BB277)&gt;T276+AE277,T276+AE277-AQ277,$C277-SUM($AZ277:BB277)))))</f>
        <v>#NAME?</v>
      </c>
      <c t="str" s="89" r="BD277">
        <f>IF(NOT(snowball),0,IF(U276&lt;=0,0,IF($C277&lt;=SUM($AZ277:BC277),0,IF(AR277+$C277-SUM($AZ277:BC277)&gt;U276+AF277,U276+AF277-AR277,$C277-SUM($AZ277:BC277)))))</f>
        <v>#NAME?</v>
      </c>
      <c t="str" s="89" r="BE277">
        <f>IF(NOT(snowball),0,IF(V276&lt;=0,0,IF($C277&lt;=SUM($AZ277:BD277),0,IF(AS277+$C277-SUM($AZ277:BD277)&gt;V276+AG277,V276+AG277-AS277,$C277-SUM($AZ277:BD277)))))</f>
        <v>#NAME?</v>
      </c>
      <c t="str" s="89" r="BF277">
        <f>IF(NOT(snowball),0,IF(W276&lt;=0,0,IF($C277&lt;=SUM($AZ277:BE277),0,IF(AT277+$C277-SUM($AZ277:BE277)&gt;W276+AH277,W276+AH277-AT277,$C277-SUM($AZ277:BE277)))))</f>
        <v>#NAME?</v>
      </c>
      <c t="str" s="89" r="BG277">
        <f>IF(NOT(snowball),0,IF(X276&lt;=0,0,IF($C277&lt;=SUM($AZ277:BF277),0,IF(AU277+$C277-SUM($AZ277:BF277)&gt;X276+AI277,X276+AI277-AU277,$C277-SUM($AZ277:BF277)))))</f>
        <v>#NAME?</v>
      </c>
      <c t="str" s="89" r="BH277">
        <f>IF(NOT(snowball),0,IF(Y276&lt;=0,0,IF($C277&lt;=SUM($AZ277:BG277),0,IF(AV277+$C277-SUM($AZ277:BG277)&gt;Y276+AJ277,Y276+AJ277-AV277,$C277-SUM($AZ277:BG277)))))</f>
        <v>#NAME?</v>
      </c>
      <c t="str" s="89" r="BI277">
        <f>IF(NOT(snowball),0,IF(Z276&lt;=0,0,IF($C277&lt;=SUM($AZ277:BH277),0,IF(AW277+$C277-SUM($AZ277:BH277)&gt;Z276+AK277,Z276+AK277-AW277,$C277-SUM($AZ277:BH277)))))</f>
        <v>#NAME?</v>
      </c>
    </row>
    <row customHeight="1" r="278" ht="10.5">
      <c t="str" s="85" r="A278">
        <f>IF(SUM(Q277:Z277)&lt;=0,"",A277+1)</f>
        <v>#NAME?</v>
      </c>
      <c t="str" s="86" r="B278">
        <f>IF(A278="",NA(),DATE(YEAR(B277),MONTH(B277)+1,1))</f>
        <v>#NAME?</v>
      </c>
      <c t="str" s="87" r="C278">
        <f>IF(A278="","",IF(snowball,IF(($E$5-AX278)&lt;0,0,$E$5-AX278),"n/a")+D278)</f>
        <v>#NAME?</v>
      </c>
      <c s="88" r="D278"/>
      <c t="str" s="89" r="E278">
        <f>AN278+AZ278</f>
        <v>#NAME?</v>
      </c>
      <c t="str" s="89" r="F278">
        <f>AO278+BA278</f>
        <v>#NAME?</v>
      </c>
      <c t="str" s="89" r="G278">
        <f>AP278+BB278</f>
        <v>#NAME?</v>
      </c>
      <c t="str" s="89" r="H278">
        <f>AQ278+BC278</f>
        <v>#NAME?</v>
      </c>
      <c t="str" s="89" r="I278">
        <f>AR278+BD278</f>
        <v>#NAME?</v>
      </c>
      <c t="str" s="89" r="J278">
        <f>AS278+BE278</f>
        <v>#NAME?</v>
      </c>
      <c t="str" s="89" r="K278">
        <f>AT278+BF278</f>
        <v>#NAME?</v>
      </c>
      <c t="str" s="89" r="L278">
        <f>AU278+BG278</f>
        <v>#NAME?</v>
      </c>
      <c t="str" s="89" r="M278">
        <f>AV278+BH278</f>
        <v>#NAME?</v>
      </c>
      <c t="str" s="89" r="N278">
        <f>AW278+BI278</f>
        <v>#NAME?</v>
      </c>
      <c s="90" r="O278"/>
      <c t="str" s="89" r="P278">
        <f>SUM(Q278:Z278)</f>
        <v>#NAME?</v>
      </c>
      <c t="str" s="89" r="Q278">
        <f>IF(E$8=0,0,ROUND(Q277-(E278-AB278),2))</f>
        <v>#NAME?</v>
      </c>
      <c t="str" s="89" r="R278">
        <f>IF(F$8=0,0,ROUND(R277-(F278-AC278),2))</f>
        <v>#NAME?</v>
      </c>
      <c t="str" s="89" r="S278">
        <f>IF(G$8=0,0,ROUND(S277-(G278-AD278),2))</f>
        <v>#NAME?</v>
      </c>
      <c t="str" s="89" r="T278">
        <f>IF(H$8=0,0,ROUND(T277-(H278-AE278),2))</f>
        <v>#NAME?</v>
      </c>
      <c t="str" s="89" r="U278">
        <f>IF(I$8=0,0,ROUND(U277-(I278-AF278),2))</f>
        <v>#NAME?</v>
      </c>
      <c t="str" s="89" r="V278">
        <f>IF(J$8=0,0,ROUND(V277-(J278-AG278),2))</f>
        <v> -  </v>
      </c>
      <c t="str" s="89" r="W278">
        <f>IF(K$8=0,0,ROUND(W277-(K278-AH278),2))</f>
        <v> -  </v>
      </c>
      <c t="str" s="89" r="X278">
        <f>IF(L$8=0,0,ROUND(X277-(L278-AI278),2))</f>
        <v> -  </v>
      </c>
      <c t="str" s="89" r="Y278">
        <f>IF(M$8=0,0,ROUND(Y277-(M278-AJ278),2))</f>
        <v> -  </v>
      </c>
      <c t="str" s="89" r="Z278">
        <f>IF(N$8=0,0,ROUND(Z277-(N278-AK278),2))</f>
        <v> -  </v>
      </c>
      <c s="92" r="AA278"/>
      <c t="str" s="89" r="AB278">
        <f>ROUND(Q277*E$9/12,2)</f>
        <v>#NAME?</v>
      </c>
      <c t="str" s="89" r="AC278">
        <f>ROUND(R277*F$9/12,2)</f>
        <v>#NAME?</v>
      </c>
      <c t="str" s="89" r="AD278">
        <f>ROUND(S277*G$9/12,2)</f>
        <v>#NAME?</v>
      </c>
      <c t="str" s="89" r="AE278">
        <f>ROUND(T277*H$9/12,2)</f>
        <v>#NAME?</v>
      </c>
      <c t="str" s="89" r="AF278">
        <f>ROUND(U277*I$9/12,2)</f>
        <v>#NAME?</v>
      </c>
      <c t="str" s="89" r="AG278">
        <f>ROUND(V277*J$9/12,2)</f>
        <v> -  </v>
      </c>
      <c t="str" s="89" r="AH278">
        <f>ROUND(W277*K$9/12,2)</f>
        <v> -  </v>
      </c>
      <c t="str" s="89" r="AI278">
        <f>ROUND(X277*L$9/12,2)</f>
        <v> -  </v>
      </c>
      <c t="str" s="89" r="AJ278">
        <f>ROUND(Y277*M$9/12,2)</f>
        <v> -  </v>
      </c>
      <c t="str" s="89" r="AK278">
        <f>ROUND(Z277*N$9/12,2)</f>
        <v> -  </v>
      </c>
      <c t="str" s="89" r="AL278">
        <f>SUM(AB278:AK278)</f>
        <v>#NAME?</v>
      </c>
      <c s="93" r="AM278"/>
      <c t="str" s="89" r="AN278">
        <f>IF(Q277&gt;0,IF((Q277+AB278)&lt;E$10,Q277+AB278,E$10),0)</f>
        <v>#NAME?</v>
      </c>
      <c t="str" s="89" r="AO278">
        <f>IF(R277&gt;0,IF((R277+AC278)&lt;F$10,R277+AC278,F$10),0)</f>
        <v>#NAME?</v>
      </c>
      <c t="str" s="89" r="AP278">
        <f>IF(S277&gt;0,IF((S277+AD278)&lt;G$10,S277+AD278,G$10),0)</f>
        <v>#NAME?</v>
      </c>
      <c t="str" s="89" r="AQ278">
        <f>IF(T277&gt;0,IF((T277+AE278)&lt;H$10,T277+AE278,H$10),0)</f>
        <v>#NAME?</v>
      </c>
      <c t="str" s="89" r="AR278">
        <f>IF(U277&gt;0,IF((U277+AF278)&lt;I$10,U277+AF278,I$10),0)</f>
        <v>#NAME?</v>
      </c>
      <c t="str" s="89" r="AS278">
        <f>IF(V277&gt;0,IF((V277+AG278)&lt;J$10,V277+AG278,J$10),0)</f>
        <v> -  </v>
      </c>
      <c t="str" s="89" r="AT278">
        <f>IF(W277&gt;0,IF((W277+AH278)&lt;K$10,W277+AH278,K$10),0)</f>
        <v> -  </v>
      </c>
      <c t="str" s="89" r="AU278">
        <f>IF(X277&gt;0,IF((X277+AI278)&lt;L$10,X277+AI278,L$10),0)</f>
        <v> -  </v>
      </c>
      <c t="str" s="89" r="AV278">
        <f>IF(Y277&gt;0,IF((Y277+AJ278)&lt;M$10,Y277+AJ278,M$10),0)</f>
        <v> -  </v>
      </c>
      <c t="str" s="89" r="AW278">
        <f>IF(Z277&gt;0,IF((Z277+AK278)&lt;N$10,Z277+AK278,N$10),0)</f>
        <v> -  </v>
      </c>
      <c t="str" s="89" r="AX278">
        <f>SUM(AN278:AW278)</f>
        <v>#NAME?</v>
      </c>
      <c s="89" r="AY278"/>
      <c t="str" s="91" r="AZ278">
        <f>IF(NOT(snowball),0,IF(Q277&lt;=0,0,IF(AN278+$C278&gt;Q277+AB278,Q277+AB278-AN278,$C278)))</f>
        <v>#NAME?</v>
      </c>
      <c t="str" s="89" r="BA278">
        <f>IF(NOT(snowball),0,IF(R277&lt;=0,0,IF($C278&lt;=SUM($AZ278:AZ278),0,IF(AO278+$C278-SUM($AZ278:AZ278)&gt;R277+AC278,R277+AC278-AO278,$C278-SUM($AZ278:AZ278)))))</f>
        <v>#NAME?</v>
      </c>
      <c t="str" s="89" r="BB278">
        <f>IF(NOT(snowball),0,IF(S277&lt;=0,0,IF($C278&lt;=SUM($AZ278:BA278),0,IF(AP278+$C278-SUM($AZ278:BA278)&gt;S277+AD278,S277+AD278-AP278,$C278-SUM($AZ278:BA278)))))</f>
        <v>#NAME?</v>
      </c>
      <c t="str" s="89" r="BC278">
        <f>IF(NOT(snowball),0,IF(T277&lt;=0,0,IF($C278&lt;=SUM($AZ278:BB278),0,IF(AQ278+$C278-SUM($AZ278:BB278)&gt;T277+AE278,T277+AE278-AQ278,$C278-SUM($AZ278:BB278)))))</f>
        <v>#NAME?</v>
      </c>
      <c t="str" s="89" r="BD278">
        <f>IF(NOT(snowball),0,IF(U277&lt;=0,0,IF($C278&lt;=SUM($AZ278:BC278),0,IF(AR278+$C278-SUM($AZ278:BC278)&gt;U277+AF278,U277+AF278-AR278,$C278-SUM($AZ278:BC278)))))</f>
        <v>#NAME?</v>
      </c>
      <c t="str" s="89" r="BE278">
        <f>IF(NOT(snowball),0,IF(V277&lt;=0,0,IF($C278&lt;=SUM($AZ278:BD278),0,IF(AS278+$C278-SUM($AZ278:BD278)&gt;V277+AG278,V277+AG278-AS278,$C278-SUM($AZ278:BD278)))))</f>
        <v>#NAME?</v>
      </c>
      <c t="str" s="89" r="BF278">
        <f>IF(NOT(snowball),0,IF(W277&lt;=0,0,IF($C278&lt;=SUM($AZ278:BE278),0,IF(AT278+$C278-SUM($AZ278:BE278)&gt;W277+AH278,W277+AH278-AT278,$C278-SUM($AZ278:BE278)))))</f>
        <v>#NAME?</v>
      </c>
      <c t="str" s="89" r="BG278">
        <f>IF(NOT(snowball),0,IF(X277&lt;=0,0,IF($C278&lt;=SUM($AZ278:BF278),0,IF(AU278+$C278-SUM($AZ278:BF278)&gt;X277+AI278,X277+AI278-AU278,$C278-SUM($AZ278:BF278)))))</f>
        <v>#NAME?</v>
      </c>
      <c t="str" s="89" r="BH278">
        <f>IF(NOT(snowball),0,IF(Y277&lt;=0,0,IF($C278&lt;=SUM($AZ278:BG278),0,IF(AV278+$C278-SUM($AZ278:BG278)&gt;Y277+AJ278,Y277+AJ278-AV278,$C278-SUM($AZ278:BG278)))))</f>
        <v>#NAME?</v>
      </c>
      <c t="str" s="89" r="BI278">
        <f>IF(NOT(snowball),0,IF(Z277&lt;=0,0,IF($C278&lt;=SUM($AZ278:BH278),0,IF(AW278+$C278-SUM($AZ278:BH278)&gt;Z277+AK278,Z277+AK278-AW278,$C278-SUM($AZ278:BH278)))))</f>
        <v>#NAME?</v>
      </c>
    </row>
    <row customHeight="1" r="279" ht="10.5">
      <c t="str" s="85" r="A279">
        <f>IF(SUM(Q278:Z278)&lt;=0,"",A278+1)</f>
        <v>#NAME?</v>
      </c>
      <c t="str" s="86" r="B279">
        <f>IF(A279="",NA(),DATE(YEAR(B278),MONTH(B278)+1,1))</f>
        <v>#NAME?</v>
      </c>
      <c t="str" s="87" r="C279">
        <f>IF(A279="","",IF(snowball,IF(($E$5-AX279)&lt;0,0,$E$5-AX279),"n/a")+D279)</f>
        <v>#NAME?</v>
      </c>
      <c s="88" r="D279"/>
      <c t="str" s="89" r="E279">
        <f>AN279+AZ279</f>
        <v>#NAME?</v>
      </c>
      <c t="str" s="89" r="F279">
        <f>AO279+BA279</f>
        <v>#NAME?</v>
      </c>
      <c t="str" s="89" r="G279">
        <f>AP279+BB279</f>
        <v>#NAME?</v>
      </c>
      <c t="str" s="89" r="H279">
        <f>AQ279+BC279</f>
        <v>#NAME?</v>
      </c>
      <c t="str" s="89" r="I279">
        <f>AR279+BD279</f>
        <v>#NAME?</v>
      </c>
      <c t="str" s="89" r="J279">
        <f>AS279+BE279</f>
        <v>#NAME?</v>
      </c>
      <c t="str" s="89" r="K279">
        <f>AT279+BF279</f>
        <v>#NAME?</v>
      </c>
      <c t="str" s="89" r="L279">
        <f>AU279+BG279</f>
        <v>#NAME?</v>
      </c>
      <c t="str" s="89" r="M279">
        <f>AV279+BH279</f>
        <v>#NAME?</v>
      </c>
      <c t="str" s="89" r="N279">
        <f>AW279+BI279</f>
        <v>#NAME?</v>
      </c>
      <c s="90" r="O279"/>
      <c t="str" s="89" r="P279">
        <f>SUM(Q279:Z279)</f>
        <v>#NAME?</v>
      </c>
      <c t="str" s="89" r="Q279">
        <f>IF(E$8=0,0,ROUND(Q278-(E279-AB279),2))</f>
        <v>#NAME?</v>
      </c>
      <c t="str" s="89" r="R279">
        <f>IF(F$8=0,0,ROUND(R278-(F279-AC279),2))</f>
        <v>#NAME?</v>
      </c>
      <c t="str" s="89" r="S279">
        <f>IF(G$8=0,0,ROUND(S278-(G279-AD279),2))</f>
        <v>#NAME?</v>
      </c>
      <c t="str" s="89" r="T279">
        <f>IF(H$8=0,0,ROUND(T278-(H279-AE279),2))</f>
        <v>#NAME?</v>
      </c>
      <c t="str" s="89" r="U279">
        <f>IF(I$8=0,0,ROUND(U278-(I279-AF279),2))</f>
        <v>#NAME?</v>
      </c>
      <c t="str" s="89" r="V279">
        <f>IF(J$8=0,0,ROUND(V278-(J279-AG279),2))</f>
        <v> -  </v>
      </c>
      <c t="str" s="89" r="W279">
        <f>IF(K$8=0,0,ROUND(W278-(K279-AH279),2))</f>
        <v> -  </v>
      </c>
      <c t="str" s="89" r="X279">
        <f>IF(L$8=0,0,ROUND(X278-(L279-AI279),2))</f>
        <v> -  </v>
      </c>
      <c t="str" s="89" r="Y279">
        <f>IF(M$8=0,0,ROUND(Y278-(M279-AJ279),2))</f>
        <v> -  </v>
      </c>
      <c t="str" s="89" r="Z279">
        <f>IF(N$8=0,0,ROUND(Z278-(N279-AK279),2))</f>
        <v> -  </v>
      </c>
      <c s="92" r="AA279"/>
      <c t="str" s="89" r="AB279">
        <f>ROUND(Q278*E$9/12,2)</f>
        <v>#NAME?</v>
      </c>
      <c t="str" s="89" r="AC279">
        <f>ROUND(R278*F$9/12,2)</f>
        <v>#NAME?</v>
      </c>
      <c t="str" s="89" r="AD279">
        <f>ROUND(S278*G$9/12,2)</f>
        <v>#NAME?</v>
      </c>
      <c t="str" s="89" r="AE279">
        <f>ROUND(T278*H$9/12,2)</f>
        <v>#NAME?</v>
      </c>
      <c t="str" s="89" r="AF279">
        <f>ROUND(U278*I$9/12,2)</f>
        <v>#NAME?</v>
      </c>
      <c t="str" s="89" r="AG279">
        <f>ROUND(V278*J$9/12,2)</f>
        <v> -  </v>
      </c>
      <c t="str" s="89" r="AH279">
        <f>ROUND(W278*K$9/12,2)</f>
        <v> -  </v>
      </c>
      <c t="str" s="89" r="AI279">
        <f>ROUND(X278*L$9/12,2)</f>
        <v> -  </v>
      </c>
      <c t="str" s="89" r="AJ279">
        <f>ROUND(Y278*M$9/12,2)</f>
        <v> -  </v>
      </c>
      <c t="str" s="89" r="AK279">
        <f>ROUND(Z278*N$9/12,2)</f>
        <v> -  </v>
      </c>
      <c t="str" s="89" r="AL279">
        <f>SUM(AB279:AK279)</f>
        <v>#NAME?</v>
      </c>
      <c s="93" r="AM279"/>
      <c t="str" s="89" r="AN279">
        <f>IF(Q278&gt;0,IF((Q278+AB279)&lt;E$10,Q278+AB279,E$10),0)</f>
        <v>#NAME?</v>
      </c>
      <c t="str" s="89" r="AO279">
        <f>IF(R278&gt;0,IF((R278+AC279)&lt;F$10,R278+AC279,F$10),0)</f>
        <v>#NAME?</v>
      </c>
      <c t="str" s="89" r="AP279">
        <f>IF(S278&gt;0,IF((S278+AD279)&lt;G$10,S278+AD279,G$10),0)</f>
        <v>#NAME?</v>
      </c>
      <c t="str" s="89" r="AQ279">
        <f>IF(T278&gt;0,IF((T278+AE279)&lt;H$10,T278+AE279,H$10),0)</f>
        <v>#NAME?</v>
      </c>
      <c t="str" s="89" r="AR279">
        <f>IF(U278&gt;0,IF((U278+AF279)&lt;I$10,U278+AF279,I$10),0)</f>
        <v>#NAME?</v>
      </c>
      <c t="str" s="89" r="AS279">
        <f>IF(V278&gt;0,IF((V278+AG279)&lt;J$10,V278+AG279,J$10),0)</f>
        <v> -  </v>
      </c>
      <c t="str" s="89" r="AT279">
        <f>IF(W278&gt;0,IF((W278+AH279)&lt;K$10,W278+AH279,K$10),0)</f>
        <v> -  </v>
      </c>
      <c t="str" s="89" r="AU279">
        <f>IF(X278&gt;0,IF((X278+AI279)&lt;L$10,X278+AI279,L$10),0)</f>
        <v> -  </v>
      </c>
      <c t="str" s="89" r="AV279">
        <f>IF(Y278&gt;0,IF((Y278+AJ279)&lt;M$10,Y278+AJ279,M$10),0)</f>
        <v> -  </v>
      </c>
      <c t="str" s="89" r="AW279">
        <f>IF(Z278&gt;0,IF((Z278+AK279)&lt;N$10,Z278+AK279,N$10),0)</f>
        <v> -  </v>
      </c>
      <c t="str" s="89" r="AX279">
        <f>SUM(AN279:AW279)</f>
        <v>#NAME?</v>
      </c>
      <c s="89" r="AY279"/>
      <c t="str" s="91" r="AZ279">
        <f>IF(NOT(snowball),0,IF(Q278&lt;=0,0,IF(AN279+$C279&gt;Q278+AB279,Q278+AB279-AN279,$C279)))</f>
        <v>#NAME?</v>
      </c>
      <c t="str" s="89" r="BA279">
        <f>IF(NOT(snowball),0,IF(R278&lt;=0,0,IF($C279&lt;=SUM($AZ279:AZ279),0,IF(AO279+$C279-SUM($AZ279:AZ279)&gt;R278+AC279,R278+AC279-AO279,$C279-SUM($AZ279:AZ279)))))</f>
        <v>#NAME?</v>
      </c>
      <c t="str" s="89" r="BB279">
        <f>IF(NOT(snowball),0,IF(S278&lt;=0,0,IF($C279&lt;=SUM($AZ279:BA279),0,IF(AP279+$C279-SUM($AZ279:BA279)&gt;S278+AD279,S278+AD279-AP279,$C279-SUM($AZ279:BA279)))))</f>
        <v>#NAME?</v>
      </c>
      <c t="str" s="89" r="BC279">
        <f>IF(NOT(snowball),0,IF(T278&lt;=0,0,IF($C279&lt;=SUM($AZ279:BB279),0,IF(AQ279+$C279-SUM($AZ279:BB279)&gt;T278+AE279,T278+AE279-AQ279,$C279-SUM($AZ279:BB279)))))</f>
        <v>#NAME?</v>
      </c>
      <c t="str" s="89" r="BD279">
        <f>IF(NOT(snowball),0,IF(U278&lt;=0,0,IF($C279&lt;=SUM($AZ279:BC279),0,IF(AR279+$C279-SUM($AZ279:BC279)&gt;U278+AF279,U278+AF279-AR279,$C279-SUM($AZ279:BC279)))))</f>
        <v>#NAME?</v>
      </c>
      <c t="str" s="89" r="BE279">
        <f>IF(NOT(snowball),0,IF(V278&lt;=0,0,IF($C279&lt;=SUM($AZ279:BD279),0,IF(AS279+$C279-SUM($AZ279:BD279)&gt;V278+AG279,V278+AG279-AS279,$C279-SUM($AZ279:BD279)))))</f>
        <v>#NAME?</v>
      </c>
      <c t="str" s="89" r="BF279">
        <f>IF(NOT(snowball),0,IF(W278&lt;=0,0,IF($C279&lt;=SUM($AZ279:BE279),0,IF(AT279+$C279-SUM($AZ279:BE279)&gt;W278+AH279,W278+AH279-AT279,$C279-SUM($AZ279:BE279)))))</f>
        <v>#NAME?</v>
      </c>
      <c t="str" s="89" r="BG279">
        <f>IF(NOT(snowball),0,IF(X278&lt;=0,0,IF($C279&lt;=SUM($AZ279:BF279),0,IF(AU279+$C279-SUM($AZ279:BF279)&gt;X278+AI279,X278+AI279-AU279,$C279-SUM($AZ279:BF279)))))</f>
        <v>#NAME?</v>
      </c>
      <c t="str" s="89" r="BH279">
        <f>IF(NOT(snowball),0,IF(Y278&lt;=0,0,IF($C279&lt;=SUM($AZ279:BG279),0,IF(AV279+$C279-SUM($AZ279:BG279)&gt;Y278+AJ279,Y278+AJ279-AV279,$C279-SUM($AZ279:BG279)))))</f>
        <v>#NAME?</v>
      </c>
      <c t="str" s="89" r="BI279">
        <f>IF(NOT(snowball),0,IF(Z278&lt;=0,0,IF($C279&lt;=SUM($AZ279:BH279),0,IF(AW279+$C279-SUM($AZ279:BH279)&gt;Z278+AK279,Z278+AK279-AW279,$C279-SUM($AZ279:BH279)))))</f>
        <v>#NAME?</v>
      </c>
    </row>
    <row customHeight="1" r="280" ht="10.5">
      <c t="str" s="85" r="A280">
        <f>IF(SUM(Q279:Z279)&lt;=0,"",A279+1)</f>
        <v>#NAME?</v>
      </c>
      <c t="str" s="86" r="B280">
        <f>IF(A280="",NA(),DATE(YEAR(B279),MONTH(B279)+1,1))</f>
        <v>#NAME?</v>
      </c>
      <c t="str" s="87" r="C280">
        <f>IF(A280="","",IF(snowball,IF(($E$5-AX280)&lt;0,0,$E$5-AX280),"n/a")+D280)</f>
        <v>#NAME?</v>
      </c>
      <c s="88" r="D280"/>
      <c t="str" s="89" r="E280">
        <f>AN280+AZ280</f>
        <v>#NAME?</v>
      </c>
      <c t="str" s="89" r="F280">
        <f>AO280+BA280</f>
        <v>#NAME?</v>
      </c>
      <c t="str" s="89" r="G280">
        <f>AP280+BB280</f>
        <v>#NAME?</v>
      </c>
      <c t="str" s="89" r="H280">
        <f>AQ280+BC280</f>
        <v>#NAME?</v>
      </c>
      <c t="str" s="89" r="I280">
        <f>AR280+BD280</f>
        <v>#NAME?</v>
      </c>
      <c t="str" s="89" r="J280">
        <f>AS280+BE280</f>
        <v>#NAME?</v>
      </c>
      <c t="str" s="89" r="K280">
        <f>AT280+BF280</f>
        <v>#NAME?</v>
      </c>
      <c t="str" s="89" r="L280">
        <f>AU280+BG280</f>
        <v>#NAME?</v>
      </c>
      <c t="str" s="89" r="M280">
        <f>AV280+BH280</f>
        <v>#NAME?</v>
      </c>
      <c t="str" s="89" r="N280">
        <f>AW280+BI280</f>
        <v>#NAME?</v>
      </c>
      <c s="90" r="O280"/>
      <c t="str" s="89" r="P280">
        <f>SUM(Q280:Z280)</f>
        <v>#NAME?</v>
      </c>
      <c t="str" s="89" r="Q280">
        <f>IF(E$8=0,0,ROUND(Q279-(E280-AB280),2))</f>
        <v>#NAME?</v>
      </c>
      <c t="str" s="89" r="R280">
        <f>IF(F$8=0,0,ROUND(R279-(F280-AC280),2))</f>
        <v>#NAME?</v>
      </c>
      <c t="str" s="89" r="S280">
        <f>IF(G$8=0,0,ROUND(S279-(G280-AD280),2))</f>
        <v>#NAME?</v>
      </c>
      <c t="str" s="89" r="T280">
        <f>IF(H$8=0,0,ROUND(T279-(H280-AE280),2))</f>
        <v>#NAME?</v>
      </c>
      <c t="str" s="89" r="U280">
        <f>IF(I$8=0,0,ROUND(U279-(I280-AF280),2))</f>
        <v>#NAME?</v>
      </c>
      <c t="str" s="89" r="V280">
        <f>IF(J$8=0,0,ROUND(V279-(J280-AG280),2))</f>
        <v> -  </v>
      </c>
      <c t="str" s="89" r="W280">
        <f>IF(K$8=0,0,ROUND(W279-(K280-AH280),2))</f>
        <v> -  </v>
      </c>
      <c t="str" s="89" r="X280">
        <f>IF(L$8=0,0,ROUND(X279-(L280-AI280),2))</f>
        <v> -  </v>
      </c>
      <c t="str" s="89" r="Y280">
        <f>IF(M$8=0,0,ROUND(Y279-(M280-AJ280),2))</f>
        <v> -  </v>
      </c>
      <c t="str" s="89" r="Z280">
        <f>IF(N$8=0,0,ROUND(Z279-(N280-AK280),2))</f>
        <v> -  </v>
      </c>
      <c s="92" r="AA280"/>
      <c t="str" s="89" r="AB280">
        <f>ROUND(Q279*E$9/12,2)</f>
        <v>#NAME?</v>
      </c>
      <c t="str" s="89" r="AC280">
        <f>ROUND(R279*F$9/12,2)</f>
        <v>#NAME?</v>
      </c>
      <c t="str" s="89" r="AD280">
        <f>ROUND(S279*G$9/12,2)</f>
        <v>#NAME?</v>
      </c>
      <c t="str" s="89" r="AE280">
        <f>ROUND(T279*H$9/12,2)</f>
        <v>#NAME?</v>
      </c>
      <c t="str" s="89" r="AF280">
        <f>ROUND(U279*I$9/12,2)</f>
        <v>#NAME?</v>
      </c>
      <c t="str" s="89" r="AG280">
        <f>ROUND(V279*J$9/12,2)</f>
        <v> -  </v>
      </c>
      <c t="str" s="89" r="AH280">
        <f>ROUND(W279*K$9/12,2)</f>
        <v> -  </v>
      </c>
      <c t="str" s="89" r="AI280">
        <f>ROUND(X279*L$9/12,2)</f>
        <v> -  </v>
      </c>
      <c t="str" s="89" r="AJ280">
        <f>ROUND(Y279*M$9/12,2)</f>
        <v> -  </v>
      </c>
      <c t="str" s="89" r="AK280">
        <f>ROUND(Z279*N$9/12,2)</f>
        <v> -  </v>
      </c>
      <c t="str" s="89" r="AL280">
        <f>SUM(AB280:AK280)</f>
        <v>#NAME?</v>
      </c>
      <c s="93" r="AM280"/>
      <c t="str" s="89" r="AN280">
        <f>IF(Q279&gt;0,IF((Q279+AB280)&lt;E$10,Q279+AB280,E$10),0)</f>
        <v>#NAME?</v>
      </c>
      <c t="str" s="89" r="AO280">
        <f>IF(R279&gt;0,IF((R279+AC280)&lt;F$10,R279+AC280,F$10),0)</f>
        <v>#NAME?</v>
      </c>
      <c t="str" s="89" r="AP280">
        <f>IF(S279&gt;0,IF((S279+AD280)&lt;G$10,S279+AD280,G$10),0)</f>
        <v>#NAME?</v>
      </c>
      <c t="str" s="89" r="AQ280">
        <f>IF(T279&gt;0,IF((T279+AE280)&lt;H$10,T279+AE280,H$10),0)</f>
        <v>#NAME?</v>
      </c>
      <c t="str" s="89" r="AR280">
        <f>IF(U279&gt;0,IF((U279+AF280)&lt;I$10,U279+AF280,I$10),0)</f>
        <v>#NAME?</v>
      </c>
      <c t="str" s="89" r="AS280">
        <f>IF(V279&gt;0,IF((V279+AG280)&lt;J$10,V279+AG280,J$10),0)</f>
        <v> -  </v>
      </c>
      <c t="str" s="89" r="AT280">
        <f>IF(W279&gt;0,IF((W279+AH280)&lt;K$10,W279+AH280,K$10),0)</f>
        <v> -  </v>
      </c>
      <c t="str" s="89" r="AU280">
        <f>IF(X279&gt;0,IF((X279+AI280)&lt;L$10,X279+AI280,L$10),0)</f>
        <v> -  </v>
      </c>
      <c t="str" s="89" r="AV280">
        <f>IF(Y279&gt;0,IF((Y279+AJ280)&lt;M$10,Y279+AJ280,M$10),0)</f>
        <v> -  </v>
      </c>
      <c t="str" s="89" r="AW280">
        <f>IF(Z279&gt;0,IF((Z279+AK280)&lt;N$10,Z279+AK280,N$10),0)</f>
        <v> -  </v>
      </c>
      <c t="str" s="89" r="AX280">
        <f>SUM(AN280:AW280)</f>
        <v>#NAME?</v>
      </c>
      <c s="89" r="AY280"/>
      <c t="str" s="91" r="AZ280">
        <f>IF(NOT(snowball),0,IF(Q279&lt;=0,0,IF(AN280+$C280&gt;Q279+AB280,Q279+AB280-AN280,$C280)))</f>
        <v>#NAME?</v>
      </c>
      <c t="str" s="89" r="BA280">
        <f>IF(NOT(snowball),0,IF(R279&lt;=0,0,IF($C280&lt;=SUM($AZ280:AZ280),0,IF(AO280+$C280-SUM($AZ280:AZ280)&gt;R279+AC280,R279+AC280-AO280,$C280-SUM($AZ280:AZ280)))))</f>
        <v>#NAME?</v>
      </c>
      <c t="str" s="89" r="BB280">
        <f>IF(NOT(snowball),0,IF(S279&lt;=0,0,IF($C280&lt;=SUM($AZ280:BA280),0,IF(AP280+$C280-SUM($AZ280:BA280)&gt;S279+AD280,S279+AD280-AP280,$C280-SUM($AZ280:BA280)))))</f>
        <v>#NAME?</v>
      </c>
      <c t="str" s="89" r="BC280">
        <f>IF(NOT(snowball),0,IF(T279&lt;=0,0,IF($C280&lt;=SUM($AZ280:BB280),0,IF(AQ280+$C280-SUM($AZ280:BB280)&gt;T279+AE280,T279+AE280-AQ280,$C280-SUM($AZ280:BB280)))))</f>
        <v>#NAME?</v>
      </c>
      <c t="str" s="89" r="BD280">
        <f>IF(NOT(snowball),0,IF(U279&lt;=0,0,IF($C280&lt;=SUM($AZ280:BC280),0,IF(AR280+$C280-SUM($AZ280:BC280)&gt;U279+AF280,U279+AF280-AR280,$C280-SUM($AZ280:BC280)))))</f>
        <v>#NAME?</v>
      </c>
      <c t="str" s="89" r="BE280">
        <f>IF(NOT(snowball),0,IF(V279&lt;=0,0,IF($C280&lt;=SUM($AZ280:BD280),0,IF(AS280+$C280-SUM($AZ280:BD280)&gt;V279+AG280,V279+AG280-AS280,$C280-SUM($AZ280:BD280)))))</f>
        <v>#NAME?</v>
      </c>
      <c t="str" s="89" r="BF280">
        <f>IF(NOT(snowball),0,IF(W279&lt;=0,0,IF($C280&lt;=SUM($AZ280:BE280),0,IF(AT280+$C280-SUM($AZ280:BE280)&gt;W279+AH280,W279+AH280-AT280,$C280-SUM($AZ280:BE280)))))</f>
        <v>#NAME?</v>
      </c>
      <c t="str" s="89" r="BG280">
        <f>IF(NOT(snowball),0,IF(X279&lt;=0,0,IF($C280&lt;=SUM($AZ280:BF280),0,IF(AU280+$C280-SUM($AZ280:BF280)&gt;X279+AI280,X279+AI280-AU280,$C280-SUM($AZ280:BF280)))))</f>
        <v>#NAME?</v>
      </c>
      <c t="str" s="89" r="BH280">
        <f>IF(NOT(snowball),0,IF(Y279&lt;=0,0,IF($C280&lt;=SUM($AZ280:BG280),0,IF(AV280+$C280-SUM($AZ280:BG280)&gt;Y279+AJ280,Y279+AJ280-AV280,$C280-SUM($AZ280:BG280)))))</f>
        <v>#NAME?</v>
      </c>
      <c t="str" s="89" r="BI280">
        <f>IF(NOT(snowball),0,IF(Z279&lt;=0,0,IF($C280&lt;=SUM($AZ280:BH280),0,IF(AW280+$C280-SUM($AZ280:BH280)&gt;Z279+AK280,Z279+AK280-AW280,$C280-SUM($AZ280:BH280)))))</f>
        <v>#NAME?</v>
      </c>
    </row>
    <row customHeight="1" r="281" ht="10.5">
      <c t="str" s="85" r="A281">
        <f>IF(SUM(Q280:Z280)&lt;=0,"",A280+1)</f>
        <v>#NAME?</v>
      </c>
      <c t="str" s="86" r="B281">
        <f>IF(A281="",NA(),DATE(YEAR(B280),MONTH(B280)+1,1))</f>
        <v>#NAME?</v>
      </c>
      <c t="str" s="87" r="C281">
        <f>IF(A281="","",IF(snowball,IF(($E$5-AX281)&lt;0,0,$E$5-AX281),"n/a")+D281)</f>
        <v>#NAME?</v>
      </c>
      <c s="88" r="D281"/>
      <c t="str" s="89" r="E281">
        <f>AN281+AZ281</f>
        <v>#NAME?</v>
      </c>
      <c t="str" s="89" r="F281">
        <f>AO281+BA281</f>
        <v>#NAME?</v>
      </c>
      <c t="str" s="89" r="G281">
        <f>AP281+BB281</f>
        <v>#NAME?</v>
      </c>
      <c t="str" s="89" r="H281">
        <f>AQ281+BC281</f>
        <v>#NAME?</v>
      </c>
      <c t="str" s="89" r="I281">
        <f>AR281+BD281</f>
        <v>#NAME?</v>
      </c>
      <c t="str" s="89" r="J281">
        <f>AS281+BE281</f>
        <v>#NAME?</v>
      </c>
      <c t="str" s="89" r="K281">
        <f>AT281+BF281</f>
        <v>#NAME?</v>
      </c>
      <c t="str" s="89" r="L281">
        <f>AU281+BG281</f>
        <v>#NAME?</v>
      </c>
      <c t="str" s="89" r="M281">
        <f>AV281+BH281</f>
        <v>#NAME?</v>
      </c>
      <c t="str" s="89" r="N281">
        <f>AW281+BI281</f>
        <v>#NAME?</v>
      </c>
      <c s="90" r="O281"/>
      <c t="str" s="89" r="P281">
        <f>SUM(Q281:Z281)</f>
        <v>#NAME?</v>
      </c>
      <c t="str" s="89" r="Q281">
        <f>IF(E$8=0,0,ROUND(Q280-(E281-AB281),2))</f>
        <v>#NAME?</v>
      </c>
      <c t="str" s="89" r="R281">
        <f>IF(F$8=0,0,ROUND(R280-(F281-AC281),2))</f>
        <v>#NAME?</v>
      </c>
      <c t="str" s="89" r="S281">
        <f>IF(G$8=0,0,ROUND(S280-(G281-AD281),2))</f>
        <v>#NAME?</v>
      </c>
      <c t="str" s="89" r="T281">
        <f>IF(H$8=0,0,ROUND(T280-(H281-AE281),2))</f>
        <v>#NAME?</v>
      </c>
      <c t="str" s="89" r="U281">
        <f>IF(I$8=0,0,ROUND(U280-(I281-AF281),2))</f>
        <v>#NAME?</v>
      </c>
      <c t="str" s="89" r="V281">
        <f>IF(J$8=0,0,ROUND(V280-(J281-AG281),2))</f>
        <v> -  </v>
      </c>
      <c t="str" s="89" r="W281">
        <f>IF(K$8=0,0,ROUND(W280-(K281-AH281),2))</f>
        <v> -  </v>
      </c>
      <c t="str" s="89" r="X281">
        <f>IF(L$8=0,0,ROUND(X280-(L281-AI281),2))</f>
        <v> -  </v>
      </c>
      <c t="str" s="89" r="Y281">
        <f>IF(M$8=0,0,ROUND(Y280-(M281-AJ281),2))</f>
        <v> -  </v>
      </c>
      <c t="str" s="89" r="Z281">
        <f>IF(N$8=0,0,ROUND(Z280-(N281-AK281),2))</f>
        <v> -  </v>
      </c>
      <c s="92" r="AA281"/>
      <c t="str" s="89" r="AB281">
        <f>ROUND(Q280*E$9/12,2)</f>
        <v>#NAME?</v>
      </c>
      <c t="str" s="89" r="AC281">
        <f>ROUND(R280*F$9/12,2)</f>
        <v>#NAME?</v>
      </c>
      <c t="str" s="89" r="AD281">
        <f>ROUND(S280*G$9/12,2)</f>
        <v>#NAME?</v>
      </c>
      <c t="str" s="89" r="AE281">
        <f>ROUND(T280*H$9/12,2)</f>
        <v>#NAME?</v>
      </c>
      <c t="str" s="89" r="AF281">
        <f>ROUND(U280*I$9/12,2)</f>
        <v>#NAME?</v>
      </c>
      <c t="str" s="89" r="AG281">
        <f>ROUND(V280*J$9/12,2)</f>
        <v> -  </v>
      </c>
      <c t="str" s="89" r="AH281">
        <f>ROUND(W280*K$9/12,2)</f>
        <v> -  </v>
      </c>
      <c t="str" s="89" r="AI281">
        <f>ROUND(X280*L$9/12,2)</f>
        <v> -  </v>
      </c>
      <c t="str" s="89" r="AJ281">
        <f>ROUND(Y280*M$9/12,2)</f>
        <v> -  </v>
      </c>
      <c t="str" s="89" r="AK281">
        <f>ROUND(Z280*N$9/12,2)</f>
        <v> -  </v>
      </c>
      <c t="str" s="89" r="AL281">
        <f>SUM(AB281:AK281)</f>
        <v>#NAME?</v>
      </c>
      <c s="93" r="AM281"/>
      <c t="str" s="89" r="AN281">
        <f>IF(Q280&gt;0,IF((Q280+AB281)&lt;E$10,Q280+AB281,E$10),0)</f>
        <v>#NAME?</v>
      </c>
      <c t="str" s="89" r="AO281">
        <f>IF(R280&gt;0,IF((R280+AC281)&lt;F$10,R280+AC281,F$10),0)</f>
        <v>#NAME?</v>
      </c>
      <c t="str" s="89" r="AP281">
        <f>IF(S280&gt;0,IF((S280+AD281)&lt;G$10,S280+AD281,G$10),0)</f>
        <v>#NAME?</v>
      </c>
      <c t="str" s="89" r="AQ281">
        <f>IF(T280&gt;0,IF((T280+AE281)&lt;H$10,T280+AE281,H$10),0)</f>
        <v>#NAME?</v>
      </c>
      <c t="str" s="89" r="AR281">
        <f>IF(U280&gt;0,IF((U280+AF281)&lt;I$10,U280+AF281,I$10),0)</f>
        <v>#NAME?</v>
      </c>
      <c t="str" s="89" r="AS281">
        <f>IF(V280&gt;0,IF((V280+AG281)&lt;J$10,V280+AG281,J$10),0)</f>
        <v> -  </v>
      </c>
      <c t="str" s="89" r="AT281">
        <f>IF(W280&gt;0,IF((W280+AH281)&lt;K$10,W280+AH281,K$10),0)</f>
        <v> -  </v>
      </c>
      <c t="str" s="89" r="AU281">
        <f>IF(X280&gt;0,IF((X280+AI281)&lt;L$10,X280+AI281,L$10),0)</f>
        <v> -  </v>
      </c>
      <c t="str" s="89" r="AV281">
        <f>IF(Y280&gt;0,IF((Y280+AJ281)&lt;M$10,Y280+AJ281,M$10),0)</f>
        <v> -  </v>
      </c>
      <c t="str" s="89" r="AW281">
        <f>IF(Z280&gt;0,IF((Z280+AK281)&lt;N$10,Z280+AK281,N$10),0)</f>
        <v> -  </v>
      </c>
      <c t="str" s="89" r="AX281">
        <f>SUM(AN281:AW281)</f>
        <v>#NAME?</v>
      </c>
      <c s="89" r="AY281"/>
      <c t="str" s="91" r="AZ281">
        <f>IF(NOT(snowball),0,IF(Q280&lt;=0,0,IF(AN281+$C281&gt;Q280+AB281,Q280+AB281-AN281,$C281)))</f>
        <v>#NAME?</v>
      </c>
      <c t="str" s="89" r="BA281">
        <f>IF(NOT(snowball),0,IF(R280&lt;=0,0,IF($C281&lt;=SUM($AZ281:AZ281),0,IF(AO281+$C281-SUM($AZ281:AZ281)&gt;R280+AC281,R280+AC281-AO281,$C281-SUM($AZ281:AZ281)))))</f>
        <v>#NAME?</v>
      </c>
      <c t="str" s="89" r="BB281">
        <f>IF(NOT(snowball),0,IF(S280&lt;=0,0,IF($C281&lt;=SUM($AZ281:BA281),0,IF(AP281+$C281-SUM($AZ281:BA281)&gt;S280+AD281,S280+AD281-AP281,$C281-SUM($AZ281:BA281)))))</f>
        <v>#NAME?</v>
      </c>
      <c t="str" s="89" r="BC281">
        <f>IF(NOT(snowball),0,IF(T280&lt;=0,0,IF($C281&lt;=SUM($AZ281:BB281),0,IF(AQ281+$C281-SUM($AZ281:BB281)&gt;T280+AE281,T280+AE281-AQ281,$C281-SUM($AZ281:BB281)))))</f>
        <v>#NAME?</v>
      </c>
      <c t="str" s="89" r="BD281">
        <f>IF(NOT(snowball),0,IF(U280&lt;=0,0,IF($C281&lt;=SUM($AZ281:BC281),0,IF(AR281+$C281-SUM($AZ281:BC281)&gt;U280+AF281,U280+AF281-AR281,$C281-SUM($AZ281:BC281)))))</f>
        <v>#NAME?</v>
      </c>
      <c t="str" s="89" r="BE281">
        <f>IF(NOT(snowball),0,IF(V280&lt;=0,0,IF($C281&lt;=SUM($AZ281:BD281),0,IF(AS281+$C281-SUM($AZ281:BD281)&gt;V280+AG281,V280+AG281-AS281,$C281-SUM($AZ281:BD281)))))</f>
        <v>#NAME?</v>
      </c>
      <c t="str" s="89" r="BF281">
        <f>IF(NOT(snowball),0,IF(W280&lt;=0,0,IF($C281&lt;=SUM($AZ281:BE281),0,IF(AT281+$C281-SUM($AZ281:BE281)&gt;W280+AH281,W280+AH281-AT281,$C281-SUM($AZ281:BE281)))))</f>
        <v>#NAME?</v>
      </c>
      <c t="str" s="89" r="BG281">
        <f>IF(NOT(snowball),0,IF(X280&lt;=0,0,IF($C281&lt;=SUM($AZ281:BF281),0,IF(AU281+$C281-SUM($AZ281:BF281)&gt;X280+AI281,X280+AI281-AU281,$C281-SUM($AZ281:BF281)))))</f>
        <v>#NAME?</v>
      </c>
      <c t="str" s="89" r="BH281">
        <f>IF(NOT(snowball),0,IF(Y280&lt;=0,0,IF($C281&lt;=SUM($AZ281:BG281),0,IF(AV281+$C281-SUM($AZ281:BG281)&gt;Y280+AJ281,Y280+AJ281-AV281,$C281-SUM($AZ281:BG281)))))</f>
        <v>#NAME?</v>
      </c>
      <c t="str" s="89" r="BI281">
        <f>IF(NOT(snowball),0,IF(Z280&lt;=0,0,IF($C281&lt;=SUM($AZ281:BH281),0,IF(AW281+$C281-SUM($AZ281:BH281)&gt;Z280+AK281,Z280+AK281-AW281,$C281-SUM($AZ281:BH281)))))</f>
        <v>#NAME?</v>
      </c>
    </row>
    <row customHeight="1" r="282" ht="10.5">
      <c t="str" s="85" r="A282">
        <f>IF(SUM(Q281:Z281)&lt;=0,"",A281+1)</f>
        <v>#NAME?</v>
      </c>
      <c t="str" s="86" r="B282">
        <f>IF(A282="",NA(),DATE(YEAR(B281),MONTH(B281)+1,1))</f>
        <v>#NAME?</v>
      </c>
      <c t="str" s="87" r="C282">
        <f>IF(A282="","",IF(snowball,IF(($E$5-AX282)&lt;0,0,$E$5-AX282),"n/a")+D282)</f>
        <v>#NAME?</v>
      </c>
      <c s="88" r="D282"/>
      <c t="str" s="89" r="E282">
        <f>AN282+AZ282</f>
        <v>#NAME?</v>
      </c>
      <c t="str" s="89" r="F282">
        <f>AO282+BA282</f>
        <v>#NAME?</v>
      </c>
      <c t="str" s="89" r="G282">
        <f>AP282+BB282</f>
        <v>#NAME?</v>
      </c>
      <c t="str" s="89" r="H282">
        <f>AQ282+BC282</f>
        <v>#NAME?</v>
      </c>
      <c t="str" s="89" r="I282">
        <f>AR282+BD282</f>
        <v>#NAME?</v>
      </c>
      <c t="str" s="89" r="J282">
        <f>AS282+BE282</f>
        <v>#NAME?</v>
      </c>
      <c t="str" s="89" r="K282">
        <f>AT282+BF282</f>
        <v>#NAME?</v>
      </c>
      <c t="str" s="89" r="L282">
        <f>AU282+BG282</f>
        <v>#NAME?</v>
      </c>
      <c t="str" s="89" r="M282">
        <f>AV282+BH282</f>
        <v>#NAME?</v>
      </c>
      <c t="str" s="89" r="N282">
        <f>AW282+BI282</f>
        <v>#NAME?</v>
      </c>
      <c s="90" r="O282"/>
      <c t="str" s="89" r="P282">
        <f>SUM(Q282:Z282)</f>
        <v>#NAME?</v>
      </c>
      <c t="str" s="89" r="Q282">
        <f>IF(E$8=0,0,ROUND(Q281-(E282-AB282),2))</f>
        <v>#NAME?</v>
      </c>
      <c t="str" s="89" r="R282">
        <f>IF(F$8=0,0,ROUND(R281-(F282-AC282),2))</f>
        <v>#NAME?</v>
      </c>
      <c t="str" s="89" r="S282">
        <f>IF(G$8=0,0,ROUND(S281-(G282-AD282),2))</f>
        <v>#NAME?</v>
      </c>
      <c t="str" s="89" r="T282">
        <f>IF(H$8=0,0,ROUND(T281-(H282-AE282),2))</f>
        <v>#NAME?</v>
      </c>
      <c t="str" s="89" r="U282">
        <f>IF(I$8=0,0,ROUND(U281-(I282-AF282),2))</f>
        <v>#NAME?</v>
      </c>
      <c t="str" s="89" r="V282">
        <f>IF(J$8=0,0,ROUND(V281-(J282-AG282),2))</f>
        <v> -  </v>
      </c>
      <c t="str" s="89" r="W282">
        <f>IF(K$8=0,0,ROUND(W281-(K282-AH282),2))</f>
        <v> -  </v>
      </c>
      <c t="str" s="89" r="X282">
        <f>IF(L$8=0,0,ROUND(X281-(L282-AI282),2))</f>
        <v> -  </v>
      </c>
      <c t="str" s="89" r="Y282">
        <f>IF(M$8=0,0,ROUND(Y281-(M282-AJ282),2))</f>
        <v> -  </v>
      </c>
      <c t="str" s="89" r="Z282">
        <f>IF(N$8=0,0,ROUND(Z281-(N282-AK282),2))</f>
        <v> -  </v>
      </c>
      <c s="92" r="AA282"/>
      <c t="str" s="89" r="AB282">
        <f>ROUND(Q281*E$9/12,2)</f>
        <v>#NAME?</v>
      </c>
      <c t="str" s="89" r="AC282">
        <f>ROUND(R281*F$9/12,2)</f>
        <v>#NAME?</v>
      </c>
      <c t="str" s="89" r="AD282">
        <f>ROUND(S281*G$9/12,2)</f>
        <v>#NAME?</v>
      </c>
      <c t="str" s="89" r="AE282">
        <f>ROUND(T281*H$9/12,2)</f>
        <v>#NAME?</v>
      </c>
      <c t="str" s="89" r="AF282">
        <f>ROUND(U281*I$9/12,2)</f>
        <v>#NAME?</v>
      </c>
      <c t="str" s="89" r="AG282">
        <f>ROUND(V281*J$9/12,2)</f>
        <v> -  </v>
      </c>
      <c t="str" s="89" r="AH282">
        <f>ROUND(W281*K$9/12,2)</f>
        <v> -  </v>
      </c>
      <c t="str" s="89" r="AI282">
        <f>ROUND(X281*L$9/12,2)</f>
        <v> -  </v>
      </c>
      <c t="str" s="89" r="AJ282">
        <f>ROUND(Y281*M$9/12,2)</f>
        <v> -  </v>
      </c>
      <c t="str" s="89" r="AK282">
        <f>ROUND(Z281*N$9/12,2)</f>
        <v> -  </v>
      </c>
      <c t="str" s="89" r="AL282">
        <f>SUM(AB282:AK282)</f>
        <v>#NAME?</v>
      </c>
      <c s="93" r="AM282"/>
      <c t="str" s="89" r="AN282">
        <f>IF(Q281&gt;0,IF((Q281+AB282)&lt;E$10,Q281+AB282,E$10),0)</f>
        <v>#NAME?</v>
      </c>
      <c t="str" s="89" r="AO282">
        <f>IF(R281&gt;0,IF((R281+AC282)&lt;F$10,R281+AC282,F$10),0)</f>
        <v>#NAME?</v>
      </c>
      <c t="str" s="89" r="AP282">
        <f>IF(S281&gt;0,IF((S281+AD282)&lt;G$10,S281+AD282,G$10),0)</f>
        <v>#NAME?</v>
      </c>
      <c t="str" s="89" r="AQ282">
        <f>IF(T281&gt;0,IF((T281+AE282)&lt;H$10,T281+AE282,H$10),0)</f>
        <v>#NAME?</v>
      </c>
      <c t="str" s="89" r="AR282">
        <f>IF(U281&gt;0,IF((U281+AF282)&lt;I$10,U281+AF282,I$10),0)</f>
        <v>#NAME?</v>
      </c>
      <c t="str" s="89" r="AS282">
        <f>IF(V281&gt;0,IF((V281+AG282)&lt;J$10,V281+AG282,J$10),0)</f>
        <v> -  </v>
      </c>
      <c t="str" s="89" r="AT282">
        <f>IF(W281&gt;0,IF((W281+AH282)&lt;K$10,W281+AH282,K$10),0)</f>
        <v> -  </v>
      </c>
      <c t="str" s="89" r="AU282">
        <f>IF(X281&gt;0,IF((X281+AI282)&lt;L$10,X281+AI282,L$10),0)</f>
        <v> -  </v>
      </c>
      <c t="str" s="89" r="AV282">
        <f>IF(Y281&gt;0,IF((Y281+AJ282)&lt;M$10,Y281+AJ282,M$10),0)</f>
        <v> -  </v>
      </c>
      <c t="str" s="89" r="AW282">
        <f>IF(Z281&gt;0,IF((Z281+AK282)&lt;N$10,Z281+AK282,N$10),0)</f>
        <v> -  </v>
      </c>
      <c t="str" s="89" r="AX282">
        <f>SUM(AN282:AW282)</f>
        <v>#NAME?</v>
      </c>
      <c s="89" r="AY282"/>
      <c t="str" s="91" r="AZ282">
        <f>IF(NOT(snowball),0,IF(Q281&lt;=0,0,IF(AN282+$C282&gt;Q281+AB282,Q281+AB282-AN282,$C282)))</f>
        <v>#NAME?</v>
      </c>
      <c t="str" s="89" r="BA282">
        <f>IF(NOT(snowball),0,IF(R281&lt;=0,0,IF($C282&lt;=SUM($AZ282:AZ282),0,IF(AO282+$C282-SUM($AZ282:AZ282)&gt;R281+AC282,R281+AC282-AO282,$C282-SUM($AZ282:AZ282)))))</f>
        <v>#NAME?</v>
      </c>
      <c t="str" s="89" r="BB282">
        <f>IF(NOT(snowball),0,IF(S281&lt;=0,0,IF($C282&lt;=SUM($AZ282:BA282),0,IF(AP282+$C282-SUM($AZ282:BA282)&gt;S281+AD282,S281+AD282-AP282,$C282-SUM($AZ282:BA282)))))</f>
        <v>#NAME?</v>
      </c>
      <c t="str" s="89" r="BC282">
        <f>IF(NOT(snowball),0,IF(T281&lt;=0,0,IF($C282&lt;=SUM($AZ282:BB282),0,IF(AQ282+$C282-SUM($AZ282:BB282)&gt;T281+AE282,T281+AE282-AQ282,$C282-SUM($AZ282:BB282)))))</f>
        <v>#NAME?</v>
      </c>
      <c t="str" s="89" r="BD282">
        <f>IF(NOT(snowball),0,IF(U281&lt;=0,0,IF($C282&lt;=SUM($AZ282:BC282),0,IF(AR282+$C282-SUM($AZ282:BC282)&gt;U281+AF282,U281+AF282-AR282,$C282-SUM($AZ282:BC282)))))</f>
        <v>#NAME?</v>
      </c>
      <c t="str" s="89" r="BE282">
        <f>IF(NOT(snowball),0,IF(V281&lt;=0,0,IF($C282&lt;=SUM($AZ282:BD282),0,IF(AS282+$C282-SUM($AZ282:BD282)&gt;V281+AG282,V281+AG282-AS282,$C282-SUM($AZ282:BD282)))))</f>
        <v>#NAME?</v>
      </c>
      <c t="str" s="89" r="BF282">
        <f>IF(NOT(snowball),0,IF(W281&lt;=0,0,IF($C282&lt;=SUM($AZ282:BE282),0,IF(AT282+$C282-SUM($AZ282:BE282)&gt;W281+AH282,W281+AH282-AT282,$C282-SUM($AZ282:BE282)))))</f>
        <v>#NAME?</v>
      </c>
      <c t="str" s="89" r="BG282">
        <f>IF(NOT(snowball),0,IF(X281&lt;=0,0,IF($C282&lt;=SUM($AZ282:BF282),0,IF(AU282+$C282-SUM($AZ282:BF282)&gt;X281+AI282,X281+AI282-AU282,$C282-SUM($AZ282:BF282)))))</f>
        <v>#NAME?</v>
      </c>
      <c t="str" s="89" r="BH282">
        <f>IF(NOT(snowball),0,IF(Y281&lt;=0,0,IF($C282&lt;=SUM($AZ282:BG282),0,IF(AV282+$C282-SUM($AZ282:BG282)&gt;Y281+AJ282,Y281+AJ282-AV282,$C282-SUM($AZ282:BG282)))))</f>
        <v>#NAME?</v>
      </c>
      <c t="str" s="89" r="BI282">
        <f>IF(NOT(snowball),0,IF(Z281&lt;=0,0,IF($C282&lt;=SUM($AZ282:BH282),0,IF(AW282+$C282-SUM($AZ282:BH282)&gt;Z281+AK282,Z281+AK282-AW282,$C282-SUM($AZ282:BH282)))))</f>
        <v>#NAME?</v>
      </c>
    </row>
    <row customHeight="1" r="283" ht="10.5">
      <c t="str" s="85" r="A283">
        <f>IF(SUM(Q282:Z282)&lt;=0,"",A282+1)</f>
        <v>#NAME?</v>
      </c>
      <c t="str" s="86" r="B283">
        <f>IF(A283="",NA(),DATE(YEAR(B282),MONTH(B282)+1,1))</f>
        <v>#NAME?</v>
      </c>
      <c t="str" s="87" r="C283">
        <f>IF(A283="","",IF(snowball,IF(($E$5-AX283)&lt;0,0,$E$5-AX283),"n/a")+D283)</f>
        <v>#NAME?</v>
      </c>
      <c s="88" r="D283"/>
      <c t="str" s="89" r="E283">
        <f>AN283+AZ283</f>
        <v>#NAME?</v>
      </c>
      <c t="str" s="89" r="F283">
        <f>AO283+BA283</f>
        <v>#NAME?</v>
      </c>
      <c t="str" s="89" r="G283">
        <f>AP283+BB283</f>
        <v>#NAME?</v>
      </c>
      <c t="str" s="89" r="H283">
        <f>AQ283+BC283</f>
        <v>#NAME?</v>
      </c>
      <c t="str" s="89" r="I283">
        <f>AR283+BD283</f>
        <v>#NAME?</v>
      </c>
      <c t="str" s="89" r="J283">
        <f>AS283+BE283</f>
        <v>#NAME?</v>
      </c>
      <c t="str" s="89" r="K283">
        <f>AT283+BF283</f>
        <v>#NAME?</v>
      </c>
      <c t="str" s="89" r="L283">
        <f>AU283+BG283</f>
        <v>#NAME?</v>
      </c>
      <c t="str" s="89" r="M283">
        <f>AV283+BH283</f>
        <v>#NAME?</v>
      </c>
      <c t="str" s="89" r="N283">
        <f>AW283+BI283</f>
        <v>#NAME?</v>
      </c>
      <c s="90" r="O283"/>
      <c t="str" s="89" r="P283">
        <f>SUM(Q283:Z283)</f>
        <v>#NAME?</v>
      </c>
      <c t="str" s="89" r="Q283">
        <f>IF(E$8=0,0,ROUND(Q282-(E283-AB283),2))</f>
        <v>#NAME?</v>
      </c>
      <c t="str" s="89" r="R283">
        <f>IF(F$8=0,0,ROUND(R282-(F283-AC283),2))</f>
        <v>#NAME?</v>
      </c>
      <c t="str" s="89" r="S283">
        <f>IF(G$8=0,0,ROUND(S282-(G283-AD283),2))</f>
        <v>#NAME?</v>
      </c>
      <c t="str" s="89" r="T283">
        <f>IF(H$8=0,0,ROUND(T282-(H283-AE283),2))</f>
        <v>#NAME?</v>
      </c>
      <c t="str" s="89" r="U283">
        <f>IF(I$8=0,0,ROUND(U282-(I283-AF283),2))</f>
        <v>#NAME?</v>
      </c>
      <c t="str" s="89" r="V283">
        <f>IF(J$8=0,0,ROUND(V282-(J283-AG283),2))</f>
        <v> -  </v>
      </c>
      <c t="str" s="89" r="W283">
        <f>IF(K$8=0,0,ROUND(W282-(K283-AH283),2))</f>
        <v> -  </v>
      </c>
      <c t="str" s="89" r="X283">
        <f>IF(L$8=0,0,ROUND(X282-(L283-AI283),2))</f>
        <v> -  </v>
      </c>
      <c t="str" s="89" r="Y283">
        <f>IF(M$8=0,0,ROUND(Y282-(M283-AJ283),2))</f>
        <v> -  </v>
      </c>
      <c t="str" s="89" r="Z283">
        <f>IF(N$8=0,0,ROUND(Z282-(N283-AK283),2))</f>
        <v> -  </v>
      </c>
      <c s="92" r="AA283"/>
      <c t="str" s="89" r="AB283">
        <f>ROUND(Q282*E$9/12,2)</f>
        <v>#NAME?</v>
      </c>
      <c t="str" s="89" r="AC283">
        <f>ROUND(R282*F$9/12,2)</f>
        <v>#NAME?</v>
      </c>
      <c t="str" s="89" r="AD283">
        <f>ROUND(S282*G$9/12,2)</f>
        <v>#NAME?</v>
      </c>
      <c t="str" s="89" r="AE283">
        <f>ROUND(T282*H$9/12,2)</f>
        <v>#NAME?</v>
      </c>
      <c t="str" s="89" r="AF283">
        <f>ROUND(U282*I$9/12,2)</f>
        <v>#NAME?</v>
      </c>
      <c t="str" s="89" r="AG283">
        <f>ROUND(V282*J$9/12,2)</f>
        <v> -  </v>
      </c>
      <c t="str" s="89" r="AH283">
        <f>ROUND(W282*K$9/12,2)</f>
        <v> -  </v>
      </c>
      <c t="str" s="89" r="AI283">
        <f>ROUND(X282*L$9/12,2)</f>
        <v> -  </v>
      </c>
      <c t="str" s="89" r="AJ283">
        <f>ROUND(Y282*M$9/12,2)</f>
        <v> -  </v>
      </c>
      <c t="str" s="89" r="AK283">
        <f>ROUND(Z282*N$9/12,2)</f>
        <v> -  </v>
      </c>
      <c t="str" s="89" r="AL283">
        <f>SUM(AB283:AK283)</f>
        <v>#NAME?</v>
      </c>
      <c s="93" r="AM283"/>
      <c t="str" s="89" r="AN283">
        <f>IF(Q282&gt;0,IF((Q282+AB283)&lt;E$10,Q282+AB283,E$10),0)</f>
        <v>#NAME?</v>
      </c>
      <c t="str" s="89" r="AO283">
        <f>IF(R282&gt;0,IF((R282+AC283)&lt;F$10,R282+AC283,F$10),0)</f>
        <v>#NAME?</v>
      </c>
      <c t="str" s="89" r="AP283">
        <f>IF(S282&gt;0,IF((S282+AD283)&lt;G$10,S282+AD283,G$10),0)</f>
        <v>#NAME?</v>
      </c>
      <c t="str" s="89" r="AQ283">
        <f>IF(T282&gt;0,IF((T282+AE283)&lt;H$10,T282+AE283,H$10),0)</f>
        <v>#NAME?</v>
      </c>
      <c t="str" s="89" r="AR283">
        <f>IF(U282&gt;0,IF((U282+AF283)&lt;I$10,U282+AF283,I$10),0)</f>
        <v>#NAME?</v>
      </c>
      <c t="str" s="89" r="AS283">
        <f>IF(V282&gt;0,IF((V282+AG283)&lt;J$10,V282+AG283,J$10),0)</f>
        <v> -  </v>
      </c>
      <c t="str" s="89" r="AT283">
        <f>IF(W282&gt;0,IF((W282+AH283)&lt;K$10,W282+AH283,K$10),0)</f>
        <v> -  </v>
      </c>
      <c t="str" s="89" r="AU283">
        <f>IF(X282&gt;0,IF((X282+AI283)&lt;L$10,X282+AI283,L$10),0)</f>
        <v> -  </v>
      </c>
      <c t="str" s="89" r="AV283">
        <f>IF(Y282&gt;0,IF((Y282+AJ283)&lt;M$10,Y282+AJ283,M$10),0)</f>
        <v> -  </v>
      </c>
      <c t="str" s="89" r="AW283">
        <f>IF(Z282&gt;0,IF((Z282+AK283)&lt;N$10,Z282+AK283,N$10),0)</f>
        <v> -  </v>
      </c>
      <c t="str" s="89" r="AX283">
        <f>SUM(AN283:AW283)</f>
        <v>#NAME?</v>
      </c>
      <c s="89" r="AY283"/>
      <c t="str" s="91" r="AZ283">
        <f>IF(NOT(snowball),0,IF(Q282&lt;=0,0,IF(AN283+$C283&gt;Q282+AB283,Q282+AB283-AN283,$C283)))</f>
        <v>#NAME?</v>
      </c>
      <c t="str" s="89" r="BA283">
        <f>IF(NOT(snowball),0,IF(R282&lt;=0,0,IF($C283&lt;=SUM($AZ283:AZ283),0,IF(AO283+$C283-SUM($AZ283:AZ283)&gt;R282+AC283,R282+AC283-AO283,$C283-SUM($AZ283:AZ283)))))</f>
        <v>#NAME?</v>
      </c>
      <c t="str" s="89" r="BB283">
        <f>IF(NOT(snowball),0,IF(S282&lt;=0,0,IF($C283&lt;=SUM($AZ283:BA283),0,IF(AP283+$C283-SUM($AZ283:BA283)&gt;S282+AD283,S282+AD283-AP283,$C283-SUM($AZ283:BA283)))))</f>
        <v>#NAME?</v>
      </c>
      <c t="str" s="89" r="BC283">
        <f>IF(NOT(snowball),0,IF(T282&lt;=0,0,IF($C283&lt;=SUM($AZ283:BB283),0,IF(AQ283+$C283-SUM($AZ283:BB283)&gt;T282+AE283,T282+AE283-AQ283,$C283-SUM($AZ283:BB283)))))</f>
        <v>#NAME?</v>
      </c>
      <c t="str" s="89" r="BD283">
        <f>IF(NOT(snowball),0,IF(U282&lt;=0,0,IF($C283&lt;=SUM($AZ283:BC283),0,IF(AR283+$C283-SUM($AZ283:BC283)&gt;U282+AF283,U282+AF283-AR283,$C283-SUM($AZ283:BC283)))))</f>
        <v>#NAME?</v>
      </c>
      <c t="str" s="89" r="BE283">
        <f>IF(NOT(snowball),0,IF(V282&lt;=0,0,IF($C283&lt;=SUM($AZ283:BD283),0,IF(AS283+$C283-SUM($AZ283:BD283)&gt;V282+AG283,V282+AG283-AS283,$C283-SUM($AZ283:BD283)))))</f>
        <v>#NAME?</v>
      </c>
      <c t="str" s="89" r="BF283">
        <f>IF(NOT(snowball),0,IF(W282&lt;=0,0,IF($C283&lt;=SUM($AZ283:BE283),0,IF(AT283+$C283-SUM($AZ283:BE283)&gt;W282+AH283,W282+AH283-AT283,$C283-SUM($AZ283:BE283)))))</f>
        <v>#NAME?</v>
      </c>
      <c t="str" s="89" r="BG283">
        <f>IF(NOT(snowball),0,IF(X282&lt;=0,0,IF($C283&lt;=SUM($AZ283:BF283),0,IF(AU283+$C283-SUM($AZ283:BF283)&gt;X282+AI283,X282+AI283-AU283,$C283-SUM($AZ283:BF283)))))</f>
        <v>#NAME?</v>
      </c>
      <c t="str" s="89" r="BH283">
        <f>IF(NOT(snowball),0,IF(Y282&lt;=0,0,IF($C283&lt;=SUM($AZ283:BG283),0,IF(AV283+$C283-SUM($AZ283:BG283)&gt;Y282+AJ283,Y282+AJ283-AV283,$C283-SUM($AZ283:BG283)))))</f>
        <v>#NAME?</v>
      </c>
      <c t="str" s="89" r="BI283">
        <f>IF(NOT(snowball),0,IF(Z282&lt;=0,0,IF($C283&lt;=SUM($AZ283:BH283),0,IF(AW283+$C283-SUM($AZ283:BH283)&gt;Z282+AK283,Z282+AK283-AW283,$C283-SUM($AZ283:BH283)))))</f>
        <v>#NAME?</v>
      </c>
    </row>
    <row customHeight="1" r="284" ht="10.5">
      <c t="str" s="85" r="A284">
        <f>IF(SUM(Q283:Z283)&lt;=0,"",A283+1)</f>
        <v>#NAME?</v>
      </c>
      <c t="str" s="86" r="B284">
        <f>IF(A284="",NA(),DATE(YEAR(B283),MONTH(B283)+1,1))</f>
        <v>#NAME?</v>
      </c>
      <c t="str" s="87" r="C284">
        <f>IF(A284="","",IF(snowball,IF(($E$5-AX284)&lt;0,0,$E$5-AX284),"n/a")+D284)</f>
        <v>#NAME?</v>
      </c>
      <c s="88" r="D284"/>
      <c t="str" s="89" r="E284">
        <f>AN284+AZ284</f>
        <v>#NAME?</v>
      </c>
      <c t="str" s="89" r="F284">
        <f>AO284+BA284</f>
        <v>#NAME?</v>
      </c>
      <c t="str" s="89" r="G284">
        <f>AP284+BB284</f>
        <v>#NAME?</v>
      </c>
      <c t="str" s="89" r="H284">
        <f>AQ284+BC284</f>
        <v>#NAME?</v>
      </c>
      <c t="str" s="89" r="I284">
        <f>AR284+BD284</f>
        <v>#NAME?</v>
      </c>
      <c t="str" s="89" r="J284">
        <f>AS284+BE284</f>
        <v>#NAME?</v>
      </c>
      <c t="str" s="89" r="K284">
        <f>AT284+BF284</f>
        <v>#NAME?</v>
      </c>
      <c t="str" s="89" r="L284">
        <f>AU284+BG284</f>
        <v>#NAME?</v>
      </c>
      <c t="str" s="89" r="M284">
        <f>AV284+BH284</f>
        <v>#NAME?</v>
      </c>
      <c t="str" s="89" r="N284">
        <f>AW284+BI284</f>
        <v>#NAME?</v>
      </c>
      <c s="90" r="O284"/>
      <c t="str" s="89" r="P284">
        <f>SUM(Q284:Z284)</f>
        <v>#NAME?</v>
      </c>
      <c t="str" s="89" r="Q284">
        <f>IF(E$8=0,0,ROUND(Q283-(E284-AB284),2))</f>
        <v>#NAME?</v>
      </c>
      <c t="str" s="89" r="R284">
        <f>IF(F$8=0,0,ROUND(R283-(F284-AC284),2))</f>
        <v>#NAME?</v>
      </c>
      <c t="str" s="89" r="S284">
        <f>IF(G$8=0,0,ROUND(S283-(G284-AD284),2))</f>
        <v>#NAME?</v>
      </c>
      <c t="str" s="89" r="T284">
        <f>IF(H$8=0,0,ROUND(T283-(H284-AE284),2))</f>
        <v>#NAME?</v>
      </c>
      <c t="str" s="89" r="U284">
        <f>IF(I$8=0,0,ROUND(U283-(I284-AF284),2))</f>
        <v>#NAME?</v>
      </c>
      <c t="str" s="89" r="V284">
        <f>IF(J$8=0,0,ROUND(V283-(J284-AG284),2))</f>
        <v> -  </v>
      </c>
      <c t="str" s="89" r="W284">
        <f>IF(K$8=0,0,ROUND(W283-(K284-AH284),2))</f>
        <v> -  </v>
      </c>
      <c t="str" s="89" r="X284">
        <f>IF(L$8=0,0,ROUND(X283-(L284-AI284),2))</f>
        <v> -  </v>
      </c>
      <c t="str" s="89" r="Y284">
        <f>IF(M$8=0,0,ROUND(Y283-(M284-AJ284),2))</f>
        <v> -  </v>
      </c>
      <c t="str" s="89" r="Z284">
        <f>IF(N$8=0,0,ROUND(Z283-(N284-AK284),2))</f>
        <v> -  </v>
      </c>
      <c s="92" r="AA284"/>
      <c t="str" s="89" r="AB284">
        <f>ROUND(Q283*E$9/12,2)</f>
        <v>#NAME?</v>
      </c>
      <c t="str" s="89" r="AC284">
        <f>ROUND(R283*F$9/12,2)</f>
        <v>#NAME?</v>
      </c>
      <c t="str" s="89" r="AD284">
        <f>ROUND(S283*G$9/12,2)</f>
        <v>#NAME?</v>
      </c>
      <c t="str" s="89" r="AE284">
        <f>ROUND(T283*H$9/12,2)</f>
        <v>#NAME?</v>
      </c>
      <c t="str" s="89" r="AF284">
        <f>ROUND(U283*I$9/12,2)</f>
        <v>#NAME?</v>
      </c>
      <c t="str" s="89" r="AG284">
        <f>ROUND(V283*J$9/12,2)</f>
        <v> -  </v>
      </c>
      <c t="str" s="89" r="AH284">
        <f>ROUND(W283*K$9/12,2)</f>
        <v> -  </v>
      </c>
      <c t="str" s="89" r="AI284">
        <f>ROUND(X283*L$9/12,2)</f>
        <v> -  </v>
      </c>
      <c t="str" s="89" r="AJ284">
        <f>ROUND(Y283*M$9/12,2)</f>
        <v> -  </v>
      </c>
      <c t="str" s="89" r="AK284">
        <f>ROUND(Z283*N$9/12,2)</f>
        <v> -  </v>
      </c>
      <c t="str" s="89" r="AL284">
        <f>SUM(AB284:AK284)</f>
        <v>#NAME?</v>
      </c>
      <c s="93" r="AM284"/>
      <c t="str" s="89" r="AN284">
        <f>IF(Q283&gt;0,IF((Q283+AB284)&lt;E$10,Q283+AB284,E$10),0)</f>
        <v>#NAME?</v>
      </c>
      <c t="str" s="89" r="AO284">
        <f>IF(R283&gt;0,IF((R283+AC284)&lt;F$10,R283+AC284,F$10),0)</f>
        <v>#NAME?</v>
      </c>
      <c t="str" s="89" r="AP284">
        <f>IF(S283&gt;0,IF((S283+AD284)&lt;G$10,S283+AD284,G$10),0)</f>
        <v>#NAME?</v>
      </c>
      <c t="str" s="89" r="AQ284">
        <f>IF(T283&gt;0,IF((T283+AE284)&lt;H$10,T283+AE284,H$10),0)</f>
        <v>#NAME?</v>
      </c>
      <c t="str" s="89" r="AR284">
        <f>IF(U283&gt;0,IF((U283+AF284)&lt;I$10,U283+AF284,I$10),0)</f>
        <v>#NAME?</v>
      </c>
      <c t="str" s="89" r="AS284">
        <f>IF(V283&gt;0,IF((V283+AG284)&lt;J$10,V283+AG284,J$10),0)</f>
        <v> -  </v>
      </c>
      <c t="str" s="89" r="AT284">
        <f>IF(W283&gt;0,IF((W283+AH284)&lt;K$10,W283+AH284,K$10),0)</f>
        <v> -  </v>
      </c>
      <c t="str" s="89" r="AU284">
        <f>IF(X283&gt;0,IF((X283+AI284)&lt;L$10,X283+AI284,L$10),0)</f>
        <v> -  </v>
      </c>
      <c t="str" s="89" r="AV284">
        <f>IF(Y283&gt;0,IF((Y283+AJ284)&lt;M$10,Y283+AJ284,M$10),0)</f>
        <v> -  </v>
      </c>
      <c t="str" s="89" r="AW284">
        <f>IF(Z283&gt;0,IF((Z283+AK284)&lt;N$10,Z283+AK284,N$10),0)</f>
        <v> -  </v>
      </c>
      <c t="str" s="89" r="AX284">
        <f>SUM(AN284:AW284)</f>
        <v>#NAME?</v>
      </c>
      <c s="89" r="AY284"/>
      <c t="str" s="91" r="AZ284">
        <f>IF(NOT(snowball),0,IF(Q283&lt;=0,0,IF(AN284+$C284&gt;Q283+AB284,Q283+AB284-AN284,$C284)))</f>
        <v>#NAME?</v>
      </c>
      <c t="str" s="89" r="BA284">
        <f>IF(NOT(snowball),0,IF(R283&lt;=0,0,IF($C284&lt;=SUM($AZ284:AZ284),0,IF(AO284+$C284-SUM($AZ284:AZ284)&gt;R283+AC284,R283+AC284-AO284,$C284-SUM($AZ284:AZ284)))))</f>
        <v>#NAME?</v>
      </c>
      <c t="str" s="89" r="BB284">
        <f>IF(NOT(snowball),0,IF(S283&lt;=0,0,IF($C284&lt;=SUM($AZ284:BA284),0,IF(AP284+$C284-SUM($AZ284:BA284)&gt;S283+AD284,S283+AD284-AP284,$C284-SUM($AZ284:BA284)))))</f>
        <v>#NAME?</v>
      </c>
      <c t="str" s="89" r="BC284">
        <f>IF(NOT(snowball),0,IF(T283&lt;=0,0,IF($C284&lt;=SUM($AZ284:BB284),0,IF(AQ284+$C284-SUM($AZ284:BB284)&gt;T283+AE284,T283+AE284-AQ284,$C284-SUM($AZ284:BB284)))))</f>
        <v>#NAME?</v>
      </c>
      <c t="str" s="89" r="BD284">
        <f>IF(NOT(snowball),0,IF(U283&lt;=0,0,IF($C284&lt;=SUM($AZ284:BC284),0,IF(AR284+$C284-SUM($AZ284:BC284)&gt;U283+AF284,U283+AF284-AR284,$C284-SUM($AZ284:BC284)))))</f>
        <v>#NAME?</v>
      </c>
      <c t="str" s="89" r="BE284">
        <f>IF(NOT(snowball),0,IF(V283&lt;=0,0,IF($C284&lt;=SUM($AZ284:BD284),0,IF(AS284+$C284-SUM($AZ284:BD284)&gt;V283+AG284,V283+AG284-AS284,$C284-SUM($AZ284:BD284)))))</f>
        <v>#NAME?</v>
      </c>
      <c t="str" s="89" r="BF284">
        <f>IF(NOT(snowball),0,IF(W283&lt;=0,0,IF($C284&lt;=SUM($AZ284:BE284),0,IF(AT284+$C284-SUM($AZ284:BE284)&gt;W283+AH284,W283+AH284-AT284,$C284-SUM($AZ284:BE284)))))</f>
        <v>#NAME?</v>
      </c>
      <c t="str" s="89" r="BG284">
        <f>IF(NOT(snowball),0,IF(X283&lt;=0,0,IF($C284&lt;=SUM($AZ284:BF284),0,IF(AU284+$C284-SUM($AZ284:BF284)&gt;X283+AI284,X283+AI284-AU284,$C284-SUM($AZ284:BF284)))))</f>
        <v>#NAME?</v>
      </c>
      <c t="str" s="89" r="BH284">
        <f>IF(NOT(snowball),0,IF(Y283&lt;=0,0,IF($C284&lt;=SUM($AZ284:BG284),0,IF(AV284+$C284-SUM($AZ284:BG284)&gt;Y283+AJ284,Y283+AJ284-AV284,$C284-SUM($AZ284:BG284)))))</f>
        <v>#NAME?</v>
      </c>
      <c t="str" s="89" r="BI284">
        <f>IF(NOT(snowball),0,IF(Z283&lt;=0,0,IF($C284&lt;=SUM($AZ284:BH284),0,IF(AW284+$C284-SUM($AZ284:BH284)&gt;Z283+AK284,Z283+AK284-AW284,$C284-SUM($AZ284:BH284)))))</f>
        <v>#NAME?</v>
      </c>
    </row>
    <row customHeight="1" r="285" ht="10.5">
      <c t="str" s="85" r="A285">
        <f>IF(SUM(Q284:Z284)&lt;=0,"",A284+1)</f>
        <v>#NAME?</v>
      </c>
      <c t="str" s="86" r="B285">
        <f>IF(A285="",NA(),DATE(YEAR(B284),MONTH(B284)+1,1))</f>
        <v>#NAME?</v>
      </c>
      <c t="str" s="87" r="C285">
        <f>IF(A285="","",IF(snowball,IF(($E$5-AX285)&lt;0,0,$E$5-AX285),"n/a")+D285)</f>
        <v>#NAME?</v>
      </c>
      <c s="88" r="D285"/>
      <c t="str" s="89" r="E285">
        <f>AN285+AZ285</f>
        <v>#NAME?</v>
      </c>
      <c t="str" s="89" r="F285">
        <f>AO285+BA285</f>
        <v>#NAME?</v>
      </c>
      <c t="str" s="89" r="G285">
        <f>AP285+BB285</f>
        <v>#NAME?</v>
      </c>
      <c t="str" s="89" r="H285">
        <f>AQ285+BC285</f>
        <v>#NAME?</v>
      </c>
      <c t="str" s="89" r="I285">
        <f>AR285+BD285</f>
        <v>#NAME?</v>
      </c>
      <c t="str" s="89" r="J285">
        <f>AS285+BE285</f>
        <v>#NAME?</v>
      </c>
      <c t="str" s="89" r="K285">
        <f>AT285+BF285</f>
        <v>#NAME?</v>
      </c>
      <c t="str" s="89" r="L285">
        <f>AU285+BG285</f>
        <v>#NAME?</v>
      </c>
      <c t="str" s="89" r="M285">
        <f>AV285+BH285</f>
        <v>#NAME?</v>
      </c>
      <c t="str" s="89" r="N285">
        <f>AW285+BI285</f>
        <v>#NAME?</v>
      </c>
      <c s="90" r="O285"/>
      <c t="str" s="89" r="P285">
        <f>SUM(Q285:Z285)</f>
        <v>#NAME?</v>
      </c>
      <c t="str" s="89" r="Q285">
        <f>IF(E$8=0,0,ROUND(Q284-(E285-AB285),2))</f>
        <v>#NAME?</v>
      </c>
      <c t="str" s="89" r="R285">
        <f>IF(F$8=0,0,ROUND(R284-(F285-AC285),2))</f>
        <v>#NAME?</v>
      </c>
      <c t="str" s="89" r="S285">
        <f>IF(G$8=0,0,ROUND(S284-(G285-AD285),2))</f>
        <v>#NAME?</v>
      </c>
      <c t="str" s="89" r="T285">
        <f>IF(H$8=0,0,ROUND(T284-(H285-AE285),2))</f>
        <v>#NAME?</v>
      </c>
      <c t="str" s="89" r="U285">
        <f>IF(I$8=0,0,ROUND(U284-(I285-AF285),2))</f>
        <v>#NAME?</v>
      </c>
      <c t="str" s="89" r="V285">
        <f>IF(J$8=0,0,ROUND(V284-(J285-AG285),2))</f>
        <v> -  </v>
      </c>
      <c t="str" s="89" r="W285">
        <f>IF(K$8=0,0,ROUND(W284-(K285-AH285),2))</f>
        <v> -  </v>
      </c>
      <c t="str" s="89" r="X285">
        <f>IF(L$8=0,0,ROUND(X284-(L285-AI285),2))</f>
        <v> -  </v>
      </c>
      <c t="str" s="89" r="Y285">
        <f>IF(M$8=0,0,ROUND(Y284-(M285-AJ285),2))</f>
        <v> -  </v>
      </c>
      <c t="str" s="89" r="Z285">
        <f>IF(N$8=0,0,ROUND(Z284-(N285-AK285),2))</f>
        <v> -  </v>
      </c>
      <c s="92" r="AA285"/>
      <c t="str" s="89" r="AB285">
        <f>ROUND(Q284*E$9/12,2)</f>
        <v>#NAME?</v>
      </c>
      <c t="str" s="89" r="AC285">
        <f>ROUND(R284*F$9/12,2)</f>
        <v>#NAME?</v>
      </c>
      <c t="str" s="89" r="AD285">
        <f>ROUND(S284*G$9/12,2)</f>
        <v>#NAME?</v>
      </c>
      <c t="str" s="89" r="AE285">
        <f>ROUND(T284*H$9/12,2)</f>
        <v>#NAME?</v>
      </c>
      <c t="str" s="89" r="AF285">
        <f>ROUND(U284*I$9/12,2)</f>
        <v>#NAME?</v>
      </c>
      <c t="str" s="89" r="AG285">
        <f>ROUND(V284*J$9/12,2)</f>
        <v> -  </v>
      </c>
      <c t="str" s="89" r="AH285">
        <f>ROUND(W284*K$9/12,2)</f>
        <v> -  </v>
      </c>
      <c t="str" s="89" r="AI285">
        <f>ROUND(X284*L$9/12,2)</f>
        <v> -  </v>
      </c>
      <c t="str" s="89" r="AJ285">
        <f>ROUND(Y284*M$9/12,2)</f>
        <v> -  </v>
      </c>
      <c t="str" s="89" r="AK285">
        <f>ROUND(Z284*N$9/12,2)</f>
        <v> -  </v>
      </c>
      <c t="str" s="89" r="AL285">
        <f>SUM(AB285:AK285)</f>
        <v>#NAME?</v>
      </c>
      <c s="93" r="AM285"/>
      <c t="str" s="89" r="AN285">
        <f>IF(Q284&gt;0,IF((Q284+AB285)&lt;E$10,Q284+AB285,E$10),0)</f>
        <v>#NAME?</v>
      </c>
      <c t="str" s="89" r="AO285">
        <f>IF(R284&gt;0,IF((R284+AC285)&lt;F$10,R284+AC285,F$10),0)</f>
        <v>#NAME?</v>
      </c>
      <c t="str" s="89" r="AP285">
        <f>IF(S284&gt;0,IF((S284+AD285)&lt;G$10,S284+AD285,G$10),0)</f>
        <v>#NAME?</v>
      </c>
      <c t="str" s="89" r="AQ285">
        <f>IF(T284&gt;0,IF((T284+AE285)&lt;H$10,T284+AE285,H$10),0)</f>
        <v>#NAME?</v>
      </c>
      <c t="str" s="89" r="AR285">
        <f>IF(U284&gt;0,IF((U284+AF285)&lt;I$10,U284+AF285,I$10),0)</f>
        <v>#NAME?</v>
      </c>
      <c t="str" s="89" r="AS285">
        <f>IF(V284&gt;0,IF((V284+AG285)&lt;J$10,V284+AG285,J$10),0)</f>
        <v> -  </v>
      </c>
      <c t="str" s="89" r="AT285">
        <f>IF(W284&gt;0,IF((W284+AH285)&lt;K$10,W284+AH285,K$10),0)</f>
        <v> -  </v>
      </c>
      <c t="str" s="89" r="AU285">
        <f>IF(X284&gt;0,IF((X284+AI285)&lt;L$10,X284+AI285,L$10),0)</f>
        <v> -  </v>
      </c>
      <c t="str" s="89" r="AV285">
        <f>IF(Y284&gt;0,IF((Y284+AJ285)&lt;M$10,Y284+AJ285,M$10),0)</f>
        <v> -  </v>
      </c>
      <c t="str" s="89" r="AW285">
        <f>IF(Z284&gt;0,IF((Z284+AK285)&lt;N$10,Z284+AK285,N$10),0)</f>
        <v> -  </v>
      </c>
      <c t="str" s="89" r="AX285">
        <f>SUM(AN285:AW285)</f>
        <v>#NAME?</v>
      </c>
      <c s="89" r="AY285"/>
      <c t="str" s="91" r="AZ285">
        <f>IF(NOT(snowball),0,IF(Q284&lt;=0,0,IF(AN285+$C285&gt;Q284+AB285,Q284+AB285-AN285,$C285)))</f>
        <v>#NAME?</v>
      </c>
      <c t="str" s="89" r="BA285">
        <f>IF(NOT(snowball),0,IF(R284&lt;=0,0,IF($C285&lt;=SUM($AZ285:AZ285),0,IF(AO285+$C285-SUM($AZ285:AZ285)&gt;R284+AC285,R284+AC285-AO285,$C285-SUM($AZ285:AZ285)))))</f>
        <v>#NAME?</v>
      </c>
      <c t="str" s="89" r="BB285">
        <f>IF(NOT(snowball),0,IF(S284&lt;=0,0,IF($C285&lt;=SUM($AZ285:BA285),0,IF(AP285+$C285-SUM($AZ285:BA285)&gt;S284+AD285,S284+AD285-AP285,$C285-SUM($AZ285:BA285)))))</f>
        <v>#NAME?</v>
      </c>
      <c t="str" s="89" r="BC285">
        <f>IF(NOT(snowball),0,IF(T284&lt;=0,0,IF($C285&lt;=SUM($AZ285:BB285),0,IF(AQ285+$C285-SUM($AZ285:BB285)&gt;T284+AE285,T284+AE285-AQ285,$C285-SUM($AZ285:BB285)))))</f>
        <v>#NAME?</v>
      </c>
      <c t="str" s="89" r="BD285">
        <f>IF(NOT(snowball),0,IF(U284&lt;=0,0,IF($C285&lt;=SUM($AZ285:BC285),0,IF(AR285+$C285-SUM($AZ285:BC285)&gt;U284+AF285,U284+AF285-AR285,$C285-SUM($AZ285:BC285)))))</f>
        <v>#NAME?</v>
      </c>
      <c t="str" s="89" r="BE285">
        <f>IF(NOT(snowball),0,IF(V284&lt;=0,0,IF($C285&lt;=SUM($AZ285:BD285),0,IF(AS285+$C285-SUM($AZ285:BD285)&gt;V284+AG285,V284+AG285-AS285,$C285-SUM($AZ285:BD285)))))</f>
        <v>#NAME?</v>
      </c>
      <c t="str" s="89" r="BF285">
        <f>IF(NOT(snowball),0,IF(W284&lt;=0,0,IF($C285&lt;=SUM($AZ285:BE285),0,IF(AT285+$C285-SUM($AZ285:BE285)&gt;W284+AH285,W284+AH285-AT285,$C285-SUM($AZ285:BE285)))))</f>
        <v>#NAME?</v>
      </c>
      <c t="str" s="89" r="BG285">
        <f>IF(NOT(snowball),0,IF(X284&lt;=0,0,IF($C285&lt;=SUM($AZ285:BF285),0,IF(AU285+$C285-SUM($AZ285:BF285)&gt;X284+AI285,X284+AI285-AU285,$C285-SUM($AZ285:BF285)))))</f>
        <v>#NAME?</v>
      </c>
      <c t="str" s="89" r="BH285">
        <f>IF(NOT(snowball),0,IF(Y284&lt;=0,0,IF($C285&lt;=SUM($AZ285:BG285),0,IF(AV285+$C285-SUM($AZ285:BG285)&gt;Y284+AJ285,Y284+AJ285-AV285,$C285-SUM($AZ285:BG285)))))</f>
        <v>#NAME?</v>
      </c>
      <c t="str" s="89" r="BI285">
        <f>IF(NOT(snowball),0,IF(Z284&lt;=0,0,IF($C285&lt;=SUM($AZ285:BH285),0,IF(AW285+$C285-SUM($AZ285:BH285)&gt;Z284+AK285,Z284+AK285-AW285,$C285-SUM($AZ285:BH285)))))</f>
        <v>#NAME?</v>
      </c>
    </row>
    <row customHeight="1" r="286" ht="10.5">
      <c t="str" s="85" r="A286">
        <f>IF(SUM(Q285:Z285)&lt;=0,"",A285+1)</f>
        <v>#NAME?</v>
      </c>
      <c t="str" s="86" r="B286">
        <f>IF(A286="",NA(),DATE(YEAR(B285),MONTH(B285)+1,1))</f>
        <v>#NAME?</v>
      </c>
      <c t="str" s="87" r="C286">
        <f>IF(A286="","",IF(snowball,IF(($E$5-AX286)&lt;0,0,$E$5-AX286),"n/a")+D286)</f>
        <v>#NAME?</v>
      </c>
      <c s="88" r="D286"/>
      <c t="str" s="89" r="E286">
        <f>AN286+AZ286</f>
        <v>#NAME?</v>
      </c>
      <c t="str" s="89" r="F286">
        <f>AO286+BA286</f>
        <v>#NAME?</v>
      </c>
      <c t="str" s="89" r="G286">
        <f>AP286+BB286</f>
        <v>#NAME?</v>
      </c>
      <c t="str" s="89" r="H286">
        <f>AQ286+BC286</f>
        <v>#NAME?</v>
      </c>
      <c t="str" s="89" r="I286">
        <f>AR286+BD286</f>
        <v>#NAME?</v>
      </c>
      <c t="str" s="89" r="J286">
        <f>AS286+BE286</f>
        <v>#NAME?</v>
      </c>
      <c t="str" s="89" r="K286">
        <f>AT286+BF286</f>
        <v>#NAME?</v>
      </c>
      <c t="str" s="89" r="L286">
        <f>AU286+BG286</f>
        <v>#NAME?</v>
      </c>
      <c t="str" s="89" r="M286">
        <f>AV286+BH286</f>
        <v>#NAME?</v>
      </c>
      <c t="str" s="89" r="N286">
        <f>AW286+BI286</f>
        <v>#NAME?</v>
      </c>
      <c s="90" r="O286"/>
      <c t="str" s="89" r="P286">
        <f>SUM(Q286:Z286)</f>
        <v>#NAME?</v>
      </c>
      <c t="str" s="89" r="Q286">
        <f>IF(E$8=0,0,ROUND(Q285-(E286-AB286),2))</f>
        <v>#NAME?</v>
      </c>
      <c t="str" s="89" r="R286">
        <f>IF(F$8=0,0,ROUND(R285-(F286-AC286),2))</f>
        <v>#NAME?</v>
      </c>
      <c t="str" s="89" r="S286">
        <f>IF(G$8=0,0,ROUND(S285-(G286-AD286),2))</f>
        <v>#NAME?</v>
      </c>
      <c t="str" s="89" r="T286">
        <f>IF(H$8=0,0,ROUND(T285-(H286-AE286),2))</f>
        <v>#NAME?</v>
      </c>
      <c t="str" s="89" r="U286">
        <f>IF(I$8=0,0,ROUND(U285-(I286-AF286),2))</f>
        <v>#NAME?</v>
      </c>
      <c t="str" s="89" r="V286">
        <f>IF(J$8=0,0,ROUND(V285-(J286-AG286),2))</f>
        <v> -  </v>
      </c>
      <c t="str" s="89" r="W286">
        <f>IF(K$8=0,0,ROUND(W285-(K286-AH286),2))</f>
        <v> -  </v>
      </c>
      <c t="str" s="89" r="X286">
        <f>IF(L$8=0,0,ROUND(X285-(L286-AI286),2))</f>
        <v> -  </v>
      </c>
      <c t="str" s="89" r="Y286">
        <f>IF(M$8=0,0,ROUND(Y285-(M286-AJ286),2))</f>
        <v> -  </v>
      </c>
      <c t="str" s="89" r="Z286">
        <f>IF(N$8=0,0,ROUND(Z285-(N286-AK286),2))</f>
        <v> -  </v>
      </c>
      <c s="92" r="AA286"/>
      <c t="str" s="89" r="AB286">
        <f>ROUND(Q285*E$9/12,2)</f>
        <v>#NAME?</v>
      </c>
      <c t="str" s="89" r="AC286">
        <f>ROUND(R285*F$9/12,2)</f>
        <v>#NAME?</v>
      </c>
      <c t="str" s="89" r="AD286">
        <f>ROUND(S285*G$9/12,2)</f>
        <v>#NAME?</v>
      </c>
      <c t="str" s="89" r="AE286">
        <f>ROUND(T285*H$9/12,2)</f>
        <v>#NAME?</v>
      </c>
      <c t="str" s="89" r="AF286">
        <f>ROUND(U285*I$9/12,2)</f>
        <v>#NAME?</v>
      </c>
      <c t="str" s="89" r="AG286">
        <f>ROUND(V285*J$9/12,2)</f>
        <v> -  </v>
      </c>
      <c t="str" s="89" r="AH286">
        <f>ROUND(W285*K$9/12,2)</f>
        <v> -  </v>
      </c>
      <c t="str" s="89" r="AI286">
        <f>ROUND(X285*L$9/12,2)</f>
        <v> -  </v>
      </c>
      <c t="str" s="89" r="AJ286">
        <f>ROUND(Y285*M$9/12,2)</f>
        <v> -  </v>
      </c>
      <c t="str" s="89" r="AK286">
        <f>ROUND(Z285*N$9/12,2)</f>
        <v> -  </v>
      </c>
      <c t="str" s="89" r="AL286">
        <f>SUM(AB286:AK286)</f>
        <v>#NAME?</v>
      </c>
      <c s="93" r="AM286"/>
      <c t="str" s="89" r="AN286">
        <f>IF(Q285&gt;0,IF((Q285+AB286)&lt;E$10,Q285+AB286,E$10),0)</f>
        <v>#NAME?</v>
      </c>
      <c t="str" s="89" r="AO286">
        <f>IF(R285&gt;0,IF((R285+AC286)&lt;F$10,R285+AC286,F$10),0)</f>
        <v>#NAME?</v>
      </c>
      <c t="str" s="89" r="AP286">
        <f>IF(S285&gt;0,IF((S285+AD286)&lt;G$10,S285+AD286,G$10),0)</f>
        <v>#NAME?</v>
      </c>
      <c t="str" s="89" r="AQ286">
        <f>IF(T285&gt;0,IF((T285+AE286)&lt;H$10,T285+AE286,H$10),0)</f>
        <v>#NAME?</v>
      </c>
      <c t="str" s="89" r="AR286">
        <f>IF(U285&gt;0,IF((U285+AF286)&lt;I$10,U285+AF286,I$10),0)</f>
        <v>#NAME?</v>
      </c>
      <c t="str" s="89" r="AS286">
        <f>IF(V285&gt;0,IF((V285+AG286)&lt;J$10,V285+AG286,J$10),0)</f>
        <v> -  </v>
      </c>
      <c t="str" s="89" r="AT286">
        <f>IF(W285&gt;0,IF((W285+AH286)&lt;K$10,W285+AH286,K$10),0)</f>
        <v> -  </v>
      </c>
      <c t="str" s="89" r="AU286">
        <f>IF(X285&gt;0,IF((X285+AI286)&lt;L$10,X285+AI286,L$10),0)</f>
        <v> -  </v>
      </c>
      <c t="str" s="89" r="AV286">
        <f>IF(Y285&gt;0,IF((Y285+AJ286)&lt;M$10,Y285+AJ286,M$10),0)</f>
        <v> -  </v>
      </c>
      <c t="str" s="89" r="AW286">
        <f>IF(Z285&gt;0,IF((Z285+AK286)&lt;N$10,Z285+AK286,N$10),0)</f>
        <v> -  </v>
      </c>
      <c t="str" s="89" r="AX286">
        <f>SUM(AN286:AW286)</f>
        <v>#NAME?</v>
      </c>
      <c s="89" r="AY286"/>
      <c t="str" s="91" r="AZ286">
        <f>IF(NOT(snowball),0,IF(Q285&lt;=0,0,IF(AN286+$C286&gt;Q285+AB286,Q285+AB286-AN286,$C286)))</f>
        <v>#NAME?</v>
      </c>
      <c t="str" s="89" r="BA286">
        <f>IF(NOT(snowball),0,IF(R285&lt;=0,0,IF($C286&lt;=SUM($AZ286:AZ286),0,IF(AO286+$C286-SUM($AZ286:AZ286)&gt;R285+AC286,R285+AC286-AO286,$C286-SUM($AZ286:AZ286)))))</f>
        <v>#NAME?</v>
      </c>
      <c t="str" s="89" r="BB286">
        <f>IF(NOT(snowball),0,IF(S285&lt;=0,0,IF($C286&lt;=SUM($AZ286:BA286),0,IF(AP286+$C286-SUM($AZ286:BA286)&gt;S285+AD286,S285+AD286-AP286,$C286-SUM($AZ286:BA286)))))</f>
        <v>#NAME?</v>
      </c>
      <c t="str" s="89" r="BC286">
        <f>IF(NOT(snowball),0,IF(T285&lt;=0,0,IF($C286&lt;=SUM($AZ286:BB286),0,IF(AQ286+$C286-SUM($AZ286:BB286)&gt;T285+AE286,T285+AE286-AQ286,$C286-SUM($AZ286:BB286)))))</f>
        <v>#NAME?</v>
      </c>
      <c t="str" s="89" r="BD286">
        <f>IF(NOT(snowball),0,IF(U285&lt;=0,0,IF($C286&lt;=SUM($AZ286:BC286),0,IF(AR286+$C286-SUM($AZ286:BC286)&gt;U285+AF286,U285+AF286-AR286,$C286-SUM($AZ286:BC286)))))</f>
        <v>#NAME?</v>
      </c>
      <c t="str" s="89" r="BE286">
        <f>IF(NOT(snowball),0,IF(V285&lt;=0,0,IF($C286&lt;=SUM($AZ286:BD286),0,IF(AS286+$C286-SUM($AZ286:BD286)&gt;V285+AG286,V285+AG286-AS286,$C286-SUM($AZ286:BD286)))))</f>
        <v>#NAME?</v>
      </c>
      <c t="str" s="89" r="BF286">
        <f>IF(NOT(snowball),0,IF(W285&lt;=0,0,IF($C286&lt;=SUM($AZ286:BE286),0,IF(AT286+$C286-SUM($AZ286:BE286)&gt;W285+AH286,W285+AH286-AT286,$C286-SUM($AZ286:BE286)))))</f>
        <v>#NAME?</v>
      </c>
      <c t="str" s="89" r="BG286">
        <f>IF(NOT(snowball),0,IF(X285&lt;=0,0,IF($C286&lt;=SUM($AZ286:BF286),0,IF(AU286+$C286-SUM($AZ286:BF286)&gt;X285+AI286,X285+AI286-AU286,$C286-SUM($AZ286:BF286)))))</f>
        <v>#NAME?</v>
      </c>
      <c t="str" s="89" r="BH286">
        <f>IF(NOT(snowball),0,IF(Y285&lt;=0,0,IF($C286&lt;=SUM($AZ286:BG286),0,IF(AV286+$C286-SUM($AZ286:BG286)&gt;Y285+AJ286,Y285+AJ286-AV286,$C286-SUM($AZ286:BG286)))))</f>
        <v>#NAME?</v>
      </c>
      <c t="str" s="89" r="BI286">
        <f>IF(NOT(snowball),0,IF(Z285&lt;=0,0,IF($C286&lt;=SUM($AZ286:BH286),0,IF(AW286+$C286-SUM($AZ286:BH286)&gt;Z285+AK286,Z285+AK286-AW286,$C286-SUM($AZ286:BH286)))))</f>
        <v>#NAME?</v>
      </c>
    </row>
    <row customHeight="1" r="287" ht="10.5">
      <c t="str" s="85" r="A287">
        <f>IF(SUM(Q286:Z286)&lt;=0,"",A286+1)</f>
        <v>#NAME?</v>
      </c>
      <c t="str" s="86" r="B287">
        <f>IF(A287="",NA(),DATE(YEAR(B286),MONTH(B286)+1,1))</f>
        <v>#NAME?</v>
      </c>
      <c t="str" s="87" r="C287">
        <f>IF(A287="","",IF(snowball,IF(($E$5-AX287)&lt;0,0,$E$5-AX287),"n/a")+D287)</f>
        <v>#NAME?</v>
      </c>
      <c s="88" r="D287"/>
      <c t="str" s="89" r="E287">
        <f>AN287+AZ287</f>
        <v>#NAME?</v>
      </c>
      <c t="str" s="89" r="F287">
        <f>AO287+BA287</f>
        <v>#NAME?</v>
      </c>
      <c t="str" s="89" r="G287">
        <f>AP287+BB287</f>
        <v>#NAME?</v>
      </c>
      <c t="str" s="89" r="H287">
        <f>AQ287+BC287</f>
        <v>#NAME?</v>
      </c>
      <c t="str" s="89" r="I287">
        <f>AR287+BD287</f>
        <v>#NAME?</v>
      </c>
      <c t="str" s="89" r="J287">
        <f>AS287+BE287</f>
        <v>#NAME?</v>
      </c>
      <c t="str" s="89" r="K287">
        <f>AT287+BF287</f>
        <v>#NAME?</v>
      </c>
      <c t="str" s="89" r="L287">
        <f>AU287+BG287</f>
        <v>#NAME?</v>
      </c>
      <c t="str" s="89" r="M287">
        <f>AV287+BH287</f>
        <v>#NAME?</v>
      </c>
      <c t="str" s="89" r="N287">
        <f>AW287+BI287</f>
        <v>#NAME?</v>
      </c>
      <c s="90" r="O287"/>
      <c t="str" s="89" r="P287">
        <f>SUM(Q287:Z287)</f>
        <v>#NAME?</v>
      </c>
      <c t="str" s="89" r="Q287">
        <f>IF(E$8=0,0,ROUND(Q286-(E287-AB287),2))</f>
        <v>#NAME?</v>
      </c>
      <c t="str" s="89" r="R287">
        <f>IF(F$8=0,0,ROUND(R286-(F287-AC287),2))</f>
        <v>#NAME?</v>
      </c>
      <c t="str" s="89" r="S287">
        <f>IF(G$8=0,0,ROUND(S286-(G287-AD287),2))</f>
        <v>#NAME?</v>
      </c>
      <c t="str" s="89" r="T287">
        <f>IF(H$8=0,0,ROUND(T286-(H287-AE287),2))</f>
        <v>#NAME?</v>
      </c>
      <c t="str" s="89" r="U287">
        <f>IF(I$8=0,0,ROUND(U286-(I287-AF287),2))</f>
        <v>#NAME?</v>
      </c>
      <c t="str" s="89" r="V287">
        <f>IF(J$8=0,0,ROUND(V286-(J287-AG287),2))</f>
        <v> -  </v>
      </c>
      <c t="str" s="89" r="W287">
        <f>IF(K$8=0,0,ROUND(W286-(K287-AH287),2))</f>
        <v> -  </v>
      </c>
      <c t="str" s="89" r="X287">
        <f>IF(L$8=0,0,ROUND(X286-(L287-AI287),2))</f>
        <v> -  </v>
      </c>
      <c t="str" s="89" r="Y287">
        <f>IF(M$8=0,0,ROUND(Y286-(M287-AJ287),2))</f>
        <v> -  </v>
      </c>
      <c t="str" s="89" r="Z287">
        <f>IF(N$8=0,0,ROUND(Z286-(N287-AK287),2))</f>
        <v> -  </v>
      </c>
      <c s="92" r="AA287"/>
      <c t="str" s="89" r="AB287">
        <f>ROUND(Q286*E$9/12,2)</f>
        <v>#NAME?</v>
      </c>
      <c t="str" s="89" r="AC287">
        <f>ROUND(R286*F$9/12,2)</f>
        <v>#NAME?</v>
      </c>
      <c t="str" s="89" r="AD287">
        <f>ROUND(S286*G$9/12,2)</f>
        <v>#NAME?</v>
      </c>
      <c t="str" s="89" r="AE287">
        <f>ROUND(T286*H$9/12,2)</f>
        <v>#NAME?</v>
      </c>
      <c t="str" s="89" r="AF287">
        <f>ROUND(U286*I$9/12,2)</f>
        <v>#NAME?</v>
      </c>
      <c t="str" s="89" r="AG287">
        <f>ROUND(V286*J$9/12,2)</f>
        <v> -  </v>
      </c>
      <c t="str" s="89" r="AH287">
        <f>ROUND(W286*K$9/12,2)</f>
        <v> -  </v>
      </c>
      <c t="str" s="89" r="AI287">
        <f>ROUND(X286*L$9/12,2)</f>
        <v> -  </v>
      </c>
      <c t="str" s="89" r="AJ287">
        <f>ROUND(Y286*M$9/12,2)</f>
        <v> -  </v>
      </c>
      <c t="str" s="89" r="AK287">
        <f>ROUND(Z286*N$9/12,2)</f>
        <v> -  </v>
      </c>
      <c t="str" s="89" r="AL287">
        <f>SUM(AB287:AK287)</f>
        <v>#NAME?</v>
      </c>
      <c s="93" r="AM287"/>
      <c t="str" s="89" r="AN287">
        <f>IF(Q286&gt;0,IF((Q286+AB287)&lt;E$10,Q286+AB287,E$10),0)</f>
        <v>#NAME?</v>
      </c>
      <c t="str" s="89" r="AO287">
        <f>IF(R286&gt;0,IF((R286+AC287)&lt;F$10,R286+AC287,F$10),0)</f>
        <v>#NAME?</v>
      </c>
      <c t="str" s="89" r="AP287">
        <f>IF(S286&gt;0,IF((S286+AD287)&lt;G$10,S286+AD287,G$10),0)</f>
        <v>#NAME?</v>
      </c>
      <c t="str" s="89" r="AQ287">
        <f>IF(T286&gt;0,IF((T286+AE287)&lt;H$10,T286+AE287,H$10),0)</f>
        <v>#NAME?</v>
      </c>
      <c t="str" s="89" r="AR287">
        <f>IF(U286&gt;0,IF((U286+AF287)&lt;I$10,U286+AF287,I$10),0)</f>
        <v>#NAME?</v>
      </c>
      <c t="str" s="89" r="AS287">
        <f>IF(V286&gt;0,IF((V286+AG287)&lt;J$10,V286+AG287,J$10),0)</f>
        <v> -  </v>
      </c>
      <c t="str" s="89" r="AT287">
        <f>IF(W286&gt;0,IF((W286+AH287)&lt;K$10,W286+AH287,K$10),0)</f>
        <v> -  </v>
      </c>
      <c t="str" s="89" r="AU287">
        <f>IF(X286&gt;0,IF((X286+AI287)&lt;L$10,X286+AI287,L$10),0)</f>
        <v> -  </v>
      </c>
      <c t="str" s="89" r="AV287">
        <f>IF(Y286&gt;0,IF((Y286+AJ287)&lt;M$10,Y286+AJ287,M$10),0)</f>
        <v> -  </v>
      </c>
      <c t="str" s="89" r="AW287">
        <f>IF(Z286&gt;0,IF((Z286+AK287)&lt;N$10,Z286+AK287,N$10),0)</f>
        <v> -  </v>
      </c>
      <c t="str" s="89" r="AX287">
        <f>SUM(AN287:AW287)</f>
        <v>#NAME?</v>
      </c>
      <c s="89" r="AY287"/>
      <c t="str" s="91" r="AZ287">
        <f>IF(NOT(snowball),0,IF(Q286&lt;=0,0,IF(AN287+$C287&gt;Q286+AB287,Q286+AB287-AN287,$C287)))</f>
        <v>#NAME?</v>
      </c>
      <c t="str" s="89" r="BA287">
        <f>IF(NOT(snowball),0,IF(R286&lt;=0,0,IF($C287&lt;=SUM($AZ287:AZ287),0,IF(AO287+$C287-SUM($AZ287:AZ287)&gt;R286+AC287,R286+AC287-AO287,$C287-SUM($AZ287:AZ287)))))</f>
        <v>#NAME?</v>
      </c>
      <c t="str" s="89" r="BB287">
        <f>IF(NOT(snowball),0,IF(S286&lt;=0,0,IF($C287&lt;=SUM($AZ287:BA287),0,IF(AP287+$C287-SUM($AZ287:BA287)&gt;S286+AD287,S286+AD287-AP287,$C287-SUM($AZ287:BA287)))))</f>
        <v>#NAME?</v>
      </c>
      <c t="str" s="89" r="BC287">
        <f>IF(NOT(snowball),0,IF(T286&lt;=0,0,IF($C287&lt;=SUM($AZ287:BB287),0,IF(AQ287+$C287-SUM($AZ287:BB287)&gt;T286+AE287,T286+AE287-AQ287,$C287-SUM($AZ287:BB287)))))</f>
        <v>#NAME?</v>
      </c>
      <c t="str" s="89" r="BD287">
        <f>IF(NOT(snowball),0,IF(U286&lt;=0,0,IF($C287&lt;=SUM($AZ287:BC287),0,IF(AR287+$C287-SUM($AZ287:BC287)&gt;U286+AF287,U286+AF287-AR287,$C287-SUM($AZ287:BC287)))))</f>
        <v>#NAME?</v>
      </c>
      <c t="str" s="89" r="BE287">
        <f>IF(NOT(snowball),0,IF(V286&lt;=0,0,IF($C287&lt;=SUM($AZ287:BD287),0,IF(AS287+$C287-SUM($AZ287:BD287)&gt;V286+AG287,V286+AG287-AS287,$C287-SUM($AZ287:BD287)))))</f>
        <v>#NAME?</v>
      </c>
      <c t="str" s="89" r="BF287">
        <f>IF(NOT(snowball),0,IF(W286&lt;=0,0,IF($C287&lt;=SUM($AZ287:BE287),0,IF(AT287+$C287-SUM($AZ287:BE287)&gt;W286+AH287,W286+AH287-AT287,$C287-SUM($AZ287:BE287)))))</f>
        <v>#NAME?</v>
      </c>
      <c t="str" s="89" r="BG287">
        <f>IF(NOT(snowball),0,IF(X286&lt;=0,0,IF($C287&lt;=SUM($AZ287:BF287),0,IF(AU287+$C287-SUM($AZ287:BF287)&gt;X286+AI287,X286+AI287-AU287,$C287-SUM($AZ287:BF287)))))</f>
        <v>#NAME?</v>
      </c>
      <c t="str" s="89" r="BH287">
        <f>IF(NOT(snowball),0,IF(Y286&lt;=0,0,IF($C287&lt;=SUM($AZ287:BG287),0,IF(AV287+$C287-SUM($AZ287:BG287)&gt;Y286+AJ287,Y286+AJ287-AV287,$C287-SUM($AZ287:BG287)))))</f>
        <v>#NAME?</v>
      </c>
      <c t="str" s="89" r="BI287">
        <f>IF(NOT(snowball),0,IF(Z286&lt;=0,0,IF($C287&lt;=SUM($AZ287:BH287),0,IF(AW287+$C287-SUM($AZ287:BH287)&gt;Z286+AK287,Z286+AK287-AW287,$C287-SUM($AZ287:BH287)))))</f>
        <v>#NAME?</v>
      </c>
    </row>
    <row customHeight="1" r="288" ht="10.5">
      <c t="str" s="85" r="A288">
        <f>IF(SUM(Q287:Z287)&lt;=0,"",A287+1)</f>
        <v>#NAME?</v>
      </c>
      <c t="str" s="86" r="B288">
        <f>IF(A288="",NA(),DATE(YEAR(B287),MONTH(B287)+1,1))</f>
        <v>#NAME?</v>
      </c>
      <c t="str" s="87" r="C288">
        <f>IF(A288="","",IF(snowball,IF(($E$5-AX288)&lt;0,0,$E$5-AX288),"n/a")+D288)</f>
        <v>#NAME?</v>
      </c>
      <c s="88" r="D288"/>
      <c t="str" s="89" r="E288">
        <f>AN288+AZ288</f>
        <v>#NAME?</v>
      </c>
      <c t="str" s="89" r="F288">
        <f>AO288+BA288</f>
        <v>#NAME?</v>
      </c>
      <c t="str" s="89" r="G288">
        <f>AP288+BB288</f>
        <v>#NAME?</v>
      </c>
      <c t="str" s="89" r="H288">
        <f>AQ288+BC288</f>
        <v>#NAME?</v>
      </c>
      <c t="str" s="89" r="I288">
        <f>AR288+BD288</f>
        <v>#NAME?</v>
      </c>
      <c t="str" s="89" r="J288">
        <f>AS288+BE288</f>
        <v>#NAME?</v>
      </c>
      <c t="str" s="89" r="K288">
        <f>AT288+BF288</f>
        <v>#NAME?</v>
      </c>
      <c t="str" s="89" r="L288">
        <f>AU288+BG288</f>
        <v>#NAME?</v>
      </c>
      <c t="str" s="89" r="M288">
        <f>AV288+BH288</f>
        <v>#NAME?</v>
      </c>
      <c t="str" s="89" r="N288">
        <f>AW288+BI288</f>
        <v>#NAME?</v>
      </c>
      <c s="90" r="O288"/>
      <c t="str" s="89" r="P288">
        <f>SUM(Q288:Z288)</f>
        <v>#NAME?</v>
      </c>
      <c t="str" s="89" r="Q288">
        <f>IF(E$8=0,0,ROUND(Q287-(E288-AB288),2))</f>
        <v>#NAME?</v>
      </c>
      <c t="str" s="89" r="R288">
        <f>IF(F$8=0,0,ROUND(R287-(F288-AC288),2))</f>
        <v>#NAME?</v>
      </c>
      <c t="str" s="89" r="S288">
        <f>IF(G$8=0,0,ROUND(S287-(G288-AD288),2))</f>
        <v>#NAME?</v>
      </c>
      <c t="str" s="89" r="T288">
        <f>IF(H$8=0,0,ROUND(T287-(H288-AE288),2))</f>
        <v>#NAME?</v>
      </c>
      <c t="str" s="89" r="U288">
        <f>IF(I$8=0,0,ROUND(U287-(I288-AF288),2))</f>
        <v>#NAME?</v>
      </c>
      <c t="str" s="89" r="V288">
        <f>IF(J$8=0,0,ROUND(V287-(J288-AG288),2))</f>
        <v> -  </v>
      </c>
      <c t="str" s="89" r="W288">
        <f>IF(K$8=0,0,ROUND(W287-(K288-AH288),2))</f>
        <v> -  </v>
      </c>
      <c t="str" s="89" r="X288">
        <f>IF(L$8=0,0,ROUND(X287-(L288-AI288),2))</f>
        <v> -  </v>
      </c>
      <c t="str" s="89" r="Y288">
        <f>IF(M$8=0,0,ROUND(Y287-(M288-AJ288),2))</f>
        <v> -  </v>
      </c>
      <c t="str" s="89" r="Z288">
        <f>IF(N$8=0,0,ROUND(Z287-(N288-AK288),2))</f>
        <v> -  </v>
      </c>
      <c s="92" r="AA288"/>
      <c t="str" s="89" r="AB288">
        <f>ROUND(Q287*E$9/12,2)</f>
        <v>#NAME?</v>
      </c>
      <c t="str" s="89" r="AC288">
        <f>ROUND(R287*F$9/12,2)</f>
        <v>#NAME?</v>
      </c>
      <c t="str" s="89" r="AD288">
        <f>ROUND(S287*G$9/12,2)</f>
        <v>#NAME?</v>
      </c>
      <c t="str" s="89" r="AE288">
        <f>ROUND(T287*H$9/12,2)</f>
        <v>#NAME?</v>
      </c>
      <c t="str" s="89" r="AF288">
        <f>ROUND(U287*I$9/12,2)</f>
        <v>#NAME?</v>
      </c>
      <c t="str" s="89" r="AG288">
        <f>ROUND(V287*J$9/12,2)</f>
        <v> -  </v>
      </c>
      <c t="str" s="89" r="AH288">
        <f>ROUND(W287*K$9/12,2)</f>
        <v> -  </v>
      </c>
      <c t="str" s="89" r="AI288">
        <f>ROUND(X287*L$9/12,2)</f>
        <v> -  </v>
      </c>
      <c t="str" s="89" r="AJ288">
        <f>ROUND(Y287*M$9/12,2)</f>
        <v> -  </v>
      </c>
      <c t="str" s="89" r="AK288">
        <f>ROUND(Z287*N$9/12,2)</f>
        <v> -  </v>
      </c>
      <c t="str" s="89" r="AL288">
        <f>SUM(AB288:AK288)</f>
        <v>#NAME?</v>
      </c>
      <c s="93" r="AM288"/>
      <c t="str" s="89" r="AN288">
        <f>IF(Q287&gt;0,IF((Q287+AB288)&lt;E$10,Q287+AB288,E$10),0)</f>
        <v>#NAME?</v>
      </c>
      <c t="str" s="89" r="AO288">
        <f>IF(R287&gt;0,IF((R287+AC288)&lt;F$10,R287+AC288,F$10),0)</f>
        <v>#NAME?</v>
      </c>
      <c t="str" s="89" r="AP288">
        <f>IF(S287&gt;0,IF((S287+AD288)&lt;G$10,S287+AD288,G$10),0)</f>
        <v>#NAME?</v>
      </c>
      <c t="str" s="89" r="AQ288">
        <f>IF(T287&gt;0,IF((T287+AE288)&lt;H$10,T287+AE288,H$10),0)</f>
        <v>#NAME?</v>
      </c>
      <c t="str" s="89" r="AR288">
        <f>IF(U287&gt;0,IF((U287+AF288)&lt;I$10,U287+AF288,I$10),0)</f>
        <v>#NAME?</v>
      </c>
      <c t="str" s="89" r="AS288">
        <f>IF(V287&gt;0,IF((V287+AG288)&lt;J$10,V287+AG288,J$10),0)</f>
        <v> -  </v>
      </c>
      <c t="str" s="89" r="AT288">
        <f>IF(W287&gt;0,IF((W287+AH288)&lt;K$10,W287+AH288,K$10),0)</f>
        <v> -  </v>
      </c>
      <c t="str" s="89" r="AU288">
        <f>IF(X287&gt;0,IF((X287+AI288)&lt;L$10,X287+AI288,L$10),0)</f>
        <v> -  </v>
      </c>
      <c t="str" s="89" r="AV288">
        <f>IF(Y287&gt;0,IF((Y287+AJ288)&lt;M$10,Y287+AJ288,M$10),0)</f>
        <v> -  </v>
      </c>
      <c t="str" s="89" r="AW288">
        <f>IF(Z287&gt;0,IF((Z287+AK288)&lt;N$10,Z287+AK288,N$10),0)</f>
        <v> -  </v>
      </c>
      <c t="str" s="89" r="AX288">
        <f>SUM(AN288:AW288)</f>
        <v>#NAME?</v>
      </c>
      <c s="89" r="AY288"/>
      <c t="str" s="91" r="AZ288">
        <f>IF(NOT(snowball),0,IF(Q287&lt;=0,0,IF(AN288+$C288&gt;Q287+AB288,Q287+AB288-AN288,$C288)))</f>
        <v>#NAME?</v>
      </c>
      <c t="str" s="89" r="BA288">
        <f>IF(NOT(snowball),0,IF(R287&lt;=0,0,IF($C288&lt;=SUM($AZ288:AZ288),0,IF(AO288+$C288-SUM($AZ288:AZ288)&gt;R287+AC288,R287+AC288-AO288,$C288-SUM($AZ288:AZ288)))))</f>
        <v>#NAME?</v>
      </c>
      <c t="str" s="89" r="BB288">
        <f>IF(NOT(snowball),0,IF(S287&lt;=0,0,IF($C288&lt;=SUM($AZ288:BA288),0,IF(AP288+$C288-SUM($AZ288:BA288)&gt;S287+AD288,S287+AD288-AP288,$C288-SUM($AZ288:BA288)))))</f>
        <v>#NAME?</v>
      </c>
      <c t="str" s="89" r="BC288">
        <f>IF(NOT(snowball),0,IF(T287&lt;=0,0,IF($C288&lt;=SUM($AZ288:BB288),0,IF(AQ288+$C288-SUM($AZ288:BB288)&gt;T287+AE288,T287+AE288-AQ288,$C288-SUM($AZ288:BB288)))))</f>
        <v>#NAME?</v>
      </c>
      <c t="str" s="89" r="BD288">
        <f>IF(NOT(snowball),0,IF(U287&lt;=0,0,IF($C288&lt;=SUM($AZ288:BC288),0,IF(AR288+$C288-SUM($AZ288:BC288)&gt;U287+AF288,U287+AF288-AR288,$C288-SUM($AZ288:BC288)))))</f>
        <v>#NAME?</v>
      </c>
      <c t="str" s="89" r="BE288">
        <f>IF(NOT(snowball),0,IF(V287&lt;=0,0,IF($C288&lt;=SUM($AZ288:BD288),0,IF(AS288+$C288-SUM($AZ288:BD288)&gt;V287+AG288,V287+AG288-AS288,$C288-SUM($AZ288:BD288)))))</f>
        <v>#NAME?</v>
      </c>
      <c t="str" s="89" r="BF288">
        <f>IF(NOT(snowball),0,IF(W287&lt;=0,0,IF($C288&lt;=SUM($AZ288:BE288),0,IF(AT288+$C288-SUM($AZ288:BE288)&gt;W287+AH288,W287+AH288-AT288,$C288-SUM($AZ288:BE288)))))</f>
        <v>#NAME?</v>
      </c>
      <c t="str" s="89" r="BG288">
        <f>IF(NOT(snowball),0,IF(X287&lt;=0,0,IF($C288&lt;=SUM($AZ288:BF288),0,IF(AU288+$C288-SUM($AZ288:BF288)&gt;X287+AI288,X287+AI288-AU288,$C288-SUM($AZ288:BF288)))))</f>
        <v>#NAME?</v>
      </c>
      <c t="str" s="89" r="BH288">
        <f>IF(NOT(snowball),0,IF(Y287&lt;=0,0,IF($C288&lt;=SUM($AZ288:BG288),0,IF(AV288+$C288-SUM($AZ288:BG288)&gt;Y287+AJ288,Y287+AJ288-AV288,$C288-SUM($AZ288:BG288)))))</f>
        <v>#NAME?</v>
      </c>
      <c t="str" s="89" r="BI288">
        <f>IF(NOT(snowball),0,IF(Z287&lt;=0,0,IF($C288&lt;=SUM($AZ288:BH288),0,IF(AW288+$C288-SUM($AZ288:BH288)&gt;Z287+AK288,Z287+AK288-AW288,$C288-SUM($AZ288:BH288)))))</f>
        <v>#NAME?</v>
      </c>
    </row>
    <row customHeight="1" r="289" ht="10.5">
      <c t="str" s="85" r="A289">
        <f>IF(SUM(Q288:Z288)&lt;=0,"",A288+1)</f>
        <v>#NAME?</v>
      </c>
      <c t="str" s="86" r="B289">
        <f>IF(A289="",NA(),DATE(YEAR(B288),MONTH(B288)+1,1))</f>
        <v>#NAME?</v>
      </c>
      <c t="str" s="87" r="C289">
        <f>IF(A289="","",IF(snowball,IF(($E$5-AX289)&lt;0,0,$E$5-AX289),"n/a")+D289)</f>
        <v>#NAME?</v>
      </c>
      <c s="88" r="D289"/>
      <c t="str" s="89" r="E289">
        <f>AN289+AZ289</f>
        <v>#NAME?</v>
      </c>
      <c t="str" s="89" r="F289">
        <f>AO289+BA289</f>
        <v>#NAME?</v>
      </c>
      <c t="str" s="89" r="G289">
        <f>AP289+BB289</f>
        <v>#NAME?</v>
      </c>
      <c t="str" s="89" r="H289">
        <f>AQ289+BC289</f>
        <v>#NAME?</v>
      </c>
      <c t="str" s="89" r="I289">
        <f>AR289+BD289</f>
        <v>#NAME?</v>
      </c>
      <c t="str" s="89" r="J289">
        <f>AS289+BE289</f>
        <v>#NAME?</v>
      </c>
      <c t="str" s="89" r="K289">
        <f>AT289+BF289</f>
        <v>#NAME?</v>
      </c>
      <c t="str" s="89" r="L289">
        <f>AU289+BG289</f>
        <v>#NAME?</v>
      </c>
      <c t="str" s="89" r="M289">
        <f>AV289+BH289</f>
        <v>#NAME?</v>
      </c>
      <c t="str" s="89" r="N289">
        <f>AW289+BI289</f>
        <v>#NAME?</v>
      </c>
      <c s="90" r="O289"/>
      <c t="str" s="89" r="P289">
        <f>SUM(Q289:Z289)</f>
        <v>#NAME?</v>
      </c>
      <c t="str" s="89" r="Q289">
        <f>IF(E$8=0,0,ROUND(Q288-(E289-AB289),2))</f>
        <v>#NAME?</v>
      </c>
      <c t="str" s="89" r="R289">
        <f>IF(F$8=0,0,ROUND(R288-(F289-AC289),2))</f>
        <v>#NAME?</v>
      </c>
      <c t="str" s="89" r="S289">
        <f>IF(G$8=0,0,ROUND(S288-(G289-AD289),2))</f>
        <v>#NAME?</v>
      </c>
      <c t="str" s="89" r="T289">
        <f>IF(H$8=0,0,ROUND(T288-(H289-AE289),2))</f>
        <v>#NAME?</v>
      </c>
      <c t="str" s="89" r="U289">
        <f>IF(I$8=0,0,ROUND(U288-(I289-AF289),2))</f>
        <v>#NAME?</v>
      </c>
      <c t="str" s="89" r="V289">
        <f>IF(J$8=0,0,ROUND(V288-(J289-AG289),2))</f>
        <v> -  </v>
      </c>
      <c t="str" s="89" r="W289">
        <f>IF(K$8=0,0,ROUND(W288-(K289-AH289),2))</f>
        <v> -  </v>
      </c>
      <c t="str" s="89" r="X289">
        <f>IF(L$8=0,0,ROUND(X288-(L289-AI289),2))</f>
        <v> -  </v>
      </c>
      <c t="str" s="89" r="Y289">
        <f>IF(M$8=0,0,ROUND(Y288-(M289-AJ289),2))</f>
        <v> -  </v>
      </c>
      <c t="str" s="89" r="Z289">
        <f>IF(N$8=0,0,ROUND(Z288-(N289-AK289),2))</f>
        <v> -  </v>
      </c>
      <c s="92" r="AA289"/>
      <c t="str" s="89" r="AB289">
        <f>ROUND(Q288*E$9/12,2)</f>
        <v>#NAME?</v>
      </c>
      <c t="str" s="89" r="AC289">
        <f>ROUND(R288*F$9/12,2)</f>
        <v>#NAME?</v>
      </c>
      <c t="str" s="89" r="AD289">
        <f>ROUND(S288*G$9/12,2)</f>
        <v>#NAME?</v>
      </c>
      <c t="str" s="89" r="AE289">
        <f>ROUND(T288*H$9/12,2)</f>
        <v>#NAME?</v>
      </c>
      <c t="str" s="89" r="AF289">
        <f>ROUND(U288*I$9/12,2)</f>
        <v>#NAME?</v>
      </c>
      <c t="str" s="89" r="AG289">
        <f>ROUND(V288*J$9/12,2)</f>
        <v> -  </v>
      </c>
      <c t="str" s="89" r="AH289">
        <f>ROUND(W288*K$9/12,2)</f>
        <v> -  </v>
      </c>
      <c t="str" s="89" r="AI289">
        <f>ROUND(X288*L$9/12,2)</f>
        <v> -  </v>
      </c>
      <c t="str" s="89" r="AJ289">
        <f>ROUND(Y288*M$9/12,2)</f>
        <v> -  </v>
      </c>
      <c t="str" s="89" r="AK289">
        <f>ROUND(Z288*N$9/12,2)</f>
        <v> -  </v>
      </c>
      <c t="str" s="89" r="AL289">
        <f>SUM(AB289:AK289)</f>
        <v>#NAME?</v>
      </c>
      <c s="93" r="AM289"/>
      <c t="str" s="89" r="AN289">
        <f>IF(Q288&gt;0,IF((Q288+AB289)&lt;E$10,Q288+AB289,E$10),0)</f>
        <v>#NAME?</v>
      </c>
      <c t="str" s="89" r="AO289">
        <f>IF(R288&gt;0,IF((R288+AC289)&lt;F$10,R288+AC289,F$10),0)</f>
        <v>#NAME?</v>
      </c>
      <c t="str" s="89" r="AP289">
        <f>IF(S288&gt;0,IF((S288+AD289)&lt;G$10,S288+AD289,G$10),0)</f>
        <v>#NAME?</v>
      </c>
      <c t="str" s="89" r="AQ289">
        <f>IF(T288&gt;0,IF((T288+AE289)&lt;H$10,T288+AE289,H$10),0)</f>
        <v>#NAME?</v>
      </c>
      <c t="str" s="89" r="AR289">
        <f>IF(U288&gt;0,IF((U288+AF289)&lt;I$10,U288+AF289,I$10),0)</f>
        <v>#NAME?</v>
      </c>
      <c t="str" s="89" r="AS289">
        <f>IF(V288&gt;0,IF((V288+AG289)&lt;J$10,V288+AG289,J$10),0)</f>
        <v> -  </v>
      </c>
      <c t="str" s="89" r="AT289">
        <f>IF(W288&gt;0,IF((W288+AH289)&lt;K$10,W288+AH289,K$10),0)</f>
        <v> -  </v>
      </c>
      <c t="str" s="89" r="AU289">
        <f>IF(X288&gt;0,IF((X288+AI289)&lt;L$10,X288+AI289,L$10),0)</f>
        <v> -  </v>
      </c>
      <c t="str" s="89" r="AV289">
        <f>IF(Y288&gt;0,IF((Y288+AJ289)&lt;M$10,Y288+AJ289,M$10),0)</f>
        <v> -  </v>
      </c>
      <c t="str" s="89" r="AW289">
        <f>IF(Z288&gt;0,IF((Z288+AK289)&lt;N$10,Z288+AK289,N$10),0)</f>
        <v> -  </v>
      </c>
      <c t="str" s="89" r="AX289">
        <f>SUM(AN289:AW289)</f>
        <v>#NAME?</v>
      </c>
      <c s="89" r="AY289"/>
      <c t="str" s="91" r="AZ289">
        <f>IF(NOT(snowball),0,IF(Q288&lt;=0,0,IF(AN289+$C289&gt;Q288+AB289,Q288+AB289-AN289,$C289)))</f>
        <v>#NAME?</v>
      </c>
      <c t="str" s="89" r="BA289">
        <f>IF(NOT(snowball),0,IF(R288&lt;=0,0,IF($C289&lt;=SUM($AZ289:AZ289),0,IF(AO289+$C289-SUM($AZ289:AZ289)&gt;R288+AC289,R288+AC289-AO289,$C289-SUM($AZ289:AZ289)))))</f>
        <v>#NAME?</v>
      </c>
      <c t="str" s="89" r="BB289">
        <f>IF(NOT(snowball),0,IF(S288&lt;=0,0,IF($C289&lt;=SUM($AZ289:BA289),0,IF(AP289+$C289-SUM($AZ289:BA289)&gt;S288+AD289,S288+AD289-AP289,$C289-SUM($AZ289:BA289)))))</f>
        <v>#NAME?</v>
      </c>
      <c t="str" s="89" r="BC289">
        <f>IF(NOT(snowball),0,IF(T288&lt;=0,0,IF($C289&lt;=SUM($AZ289:BB289),0,IF(AQ289+$C289-SUM($AZ289:BB289)&gt;T288+AE289,T288+AE289-AQ289,$C289-SUM($AZ289:BB289)))))</f>
        <v>#NAME?</v>
      </c>
      <c t="str" s="89" r="BD289">
        <f>IF(NOT(snowball),0,IF(U288&lt;=0,0,IF($C289&lt;=SUM($AZ289:BC289),0,IF(AR289+$C289-SUM($AZ289:BC289)&gt;U288+AF289,U288+AF289-AR289,$C289-SUM($AZ289:BC289)))))</f>
        <v>#NAME?</v>
      </c>
      <c t="str" s="89" r="BE289">
        <f>IF(NOT(snowball),0,IF(V288&lt;=0,0,IF($C289&lt;=SUM($AZ289:BD289),0,IF(AS289+$C289-SUM($AZ289:BD289)&gt;V288+AG289,V288+AG289-AS289,$C289-SUM($AZ289:BD289)))))</f>
        <v>#NAME?</v>
      </c>
      <c t="str" s="89" r="BF289">
        <f>IF(NOT(snowball),0,IF(W288&lt;=0,0,IF($C289&lt;=SUM($AZ289:BE289),0,IF(AT289+$C289-SUM($AZ289:BE289)&gt;W288+AH289,W288+AH289-AT289,$C289-SUM($AZ289:BE289)))))</f>
        <v>#NAME?</v>
      </c>
      <c t="str" s="89" r="BG289">
        <f>IF(NOT(snowball),0,IF(X288&lt;=0,0,IF($C289&lt;=SUM($AZ289:BF289),0,IF(AU289+$C289-SUM($AZ289:BF289)&gt;X288+AI289,X288+AI289-AU289,$C289-SUM($AZ289:BF289)))))</f>
        <v>#NAME?</v>
      </c>
      <c t="str" s="89" r="BH289">
        <f>IF(NOT(snowball),0,IF(Y288&lt;=0,0,IF($C289&lt;=SUM($AZ289:BG289),0,IF(AV289+$C289-SUM($AZ289:BG289)&gt;Y288+AJ289,Y288+AJ289-AV289,$C289-SUM($AZ289:BG289)))))</f>
        <v>#NAME?</v>
      </c>
      <c t="str" s="89" r="BI289">
        <f>IF(NOT(snowball),0,IF(Z288&lt;=0,0,IF($C289&lt;=SUM($AZ289:BH289),0,IF(AW289+$C289-SUM($AZ289:BH289)&gt;Z288+AK289,Z288+AK289-AW289,$C289-SUM($AZ289:BH289)))))</f>
        <v>#NAME?</v>
      </c>
    </row>
    <row customHeight="1" r="290" ht="10.5">
      <c t="str" s="85" r="A290">
        <f>IF(SUM(Q289:Z289)&lt;=0,"",A289+1)</f>
        <v>#NAME?</v>
      </c>
      <c t="str" s="86" r="B290">
        <f>IF(A290="",NA(),DATE(YEAR(B289),MONTH(B289)+1,1))</f>
        <v>#NAME?</v>
      </c>
      <c t="str" s="87" r="C290">
        <f>IF(A290="","",IF(snowball,IF(($E$5-AX290)&lt;0,0,$E$5-AX290),"n/a")+D290)</f>
        <v>#NAME?</v>
      </c>
      <c s="88" r="D290"/>
      <c t="str" s="89" r="E290">
        <f>AN290+AZ290</f>
        <v>#NAME?</v>
      </c>
      <c t="str" s="89" r="F290">
        <f>AO290+BA290</f>
        <v>#NAME?</v>
      </c>
      <c t="str" s="89" r="G290">
        <f>AP290+BB290</f>
        <v>#NAME?</v>
      </c>
      <c t="str" s="89" r="H290">
        <f>AQ290+BC290</f>
        <v>#NAME?</v>
      </c>
      <c t="str" s="89" r="I290">
        <f>AR290+BD290</f>
        <v>#NAME?</v>
      </c>
      <c t="str" s="89" r="J290">
        <f>AS290+BE290</f>
        <v>#NAME?</v>
      </c>
      <c t="str" s="89" r="K290">
        <f>AT290+BF290</f>
        <v>#NAME?</v>
      </c>
      <c t="str" s="89" r="L290">
        <f>AU290+BG290</f>
        <v>#NAME?</v>
      </c>
      <c t="str" s="89" r="M290">
        <f>AV290+BH290</f>
        <v>#NAME?</v>
      </c>
      <c t="str" s="89" r="N290">
        <f>AW290+BI290</f>
        <v>#NAME?</v>
      </c>
      <c s="90" r="O290"/>
      <c t="str" s="89" r="P290">
        <f>SUM(Q290:Z290)</f>
        <v>#NAME?</v>
      </c>
      <c t="str" s="89" r="Q290">
        <f>IF(E$8=0,0,ROUND(Q289-(E290-AB290),2))</f>
        <v>#NAME?</v>
      </c>
      <c t="str" s="89" r="R290">
        <f>IF(F$8=0,0,ROUND(R289-(F290-AC290),2))</f>
        <v>#NAME?</v>
      </c>
      <c t="str" s="89" r="S290">
        <f>IF(G$8=0,0,ROUND(S289-(G290-AD290),2))</f>
        <v>#NAME?</v>
      </c>
      <c t="str" s="89" r="T290">
        <f>IF(H$8=0,0,ROUND(T289-(H290-AE290),2))</f>
        <v>#NAME?</v>
      </c>
      <c t="str" s="89" r="U290">
        <f>IF(I$8=0,0,ROUND(U289-(I290-AF290),2))</f>
        <v>#NAME?</v>
      </c>
      <c t="str" s="89" r="V290">
        <f>IF(J$8=0,0,ROUND(V289-(J290-AG290),2))</f>
        <v> -  </v>
      </c>
      <c t="str" s="89" r="W290">
        <f>IF(K$8=0,0,ROUND(W289-(K290-AH290),2))</f>
        <v> -  </v>
      </c>
      <c t="str" s="89" r="X290">
        <f>IF(L$8=0,0,ROUND(X289-(L290-AI290),2))</f>
        <v> -  </v>
      </c>
      <c t="str" s="89" r="Y290">
        <f>IF(M$8=0,0,ROUND(Y289-(M290-AJ290),2))</f>
        <v> -  </v>
      </c>
      <c t="str" s="89" r="Z290">
        <f>IF(N$8=0,0,ROUND(Z289-(N290-AK290),2))</f>
        <v> -  </v>
      </c>
      <c s="92" r="AA290"/>
      <c t="str" s="89" r="AB290">
        <f>ROUND(Q289*E$9/12,2)</f>
        <v>#NAME?</v>
      </c>
      <c t="str" s="89" r="AC290">
        <f>ROUND(R289*F$9/12,2)</f>
        <v>#NAME?</v>
      </c>
      <c t="str" s="89" r="AD290">
        <f>ROUND(S289*G$9/12,2)</f>
        <v>#NAME?</v>
      </c>
      <c t="str" s="89" r="AE290">
        <f>ROUND(T289*H$9/12,2)</f>
        <v>#NAME?</v>
      </c>
      <c t="str" s="89" r="AF290">
        <f>ROUND(U289*I$9/12,2)</f>
        <v>#NAME?</v>
      </c>
      <c t="str" s="89" r="AG290">
        <f>ROUND(V289*J$9/12,2)</f>
        <v> -  </v>
      </c>
      <c t="str" s="89" r="AH290">
        <f>ROUND(W289*K$9/12,2)</f>
        <v> -  </v>
      </c>
      <c t="str" s="89" r="AI290">
        <f>ROUND(X289*L$9/12,2)</f>
        <v> -  </v>
      </c>
      <c t="str" s="89" r="AJ290">
        <f>ROUND(Y289*M$9/12,2)</f>
        <v> -  </v>
      </c>
      <c t="str" s="89" r="AK290">
        <f>ROUND(Z289*N$9/12,2)</f>
        <v> -  </v>
      </c>
      <c t="str" s="89" r="AL290">
        <f>SUM(AB290:AK290)</f>
        <v>#NAME?</v>
      </c>
      <c s="93" r="AM290"/>
      <c t="str" s="89" r="AN290">
        <f>IF(Q289&gt;0,IF((Q289+AB290)&lt;E$10,Q289+AB290,E$10),0)</f>
        <v>#NAME?</v>
      </c>
      <c t="str" s="89" r="AO290">
        <f>IF(R289&gt;0,IF((R289+AC290)&lt;F$10,R289+AC290,F$10),0)</f>
        <v>#NAME?</v>
      </c>
      <c t="str" s="89" r="AP290">
        <f>IF(S289&gt;0,IF((S289+AD290)&lt;G$10,S289+AD290,G$10),0)</f>
        <v>#NAME?</v>
      </c>
      <c t="str" s="89" r="AQ290">
        <f>IF(T289&gt;0,IF((T289+AE290)&lt;H$10,T289+AE290,H$10),0)</f>
        <v>#NAME?</v>
      </c>
      <c t="str" s="89" r="AR290">
        <f>IF(U289&gt;0,IF((U289+AF290)&lt;I$10,U289+AF290,I$10),0)</f>
        <v>#NAME?</v>
      </c>
      <c t="str" s="89" r="AS290">
        <f>IF(V289&gt;0,IF((V289+AG290)&lt;J$10,V289+AG290,J$10),0)</f>
        <v> -  </v>
      </c>
      <c t="str" s="89" r="AT290">
        <f>IF(W289&gt;0,IF((W289+AH290)&lt;K$10,W289+AH290,K$10),0)</f>
        <v> -  </v>
      </c>
      <c t="str" s="89" r="AU290">
        <f>IF(X289&gt;0,IF((X289+AI290)&lt;L$10,X289+AI290,L$10),0)</f>
        <v> -  </v>
      </c>
      <c t="str" s="89" r="AV290">
        <f>IF(Y289&gt;0,IF((Y289+AJ290)&lt;M$10,Y289+AJ290,M$10),0)</f>
        <v> -  </v>
      </c>
      <c t="str" s="89" r="AW290">
        <f>IF(Z289&gt;0,IF((Z289+AK290)&lt;N$10,Z289+AK290,N$10),0)</f>
        <v> -  </v>
      </c>
      <c t="str" s="89" r="AX290">
        <f>SUM(AN290:AW290)</f>
        <v>#NAME?</v>
      </c>
      <c s="89" r="AY290"/>
      <c t="str" s="91" r="AZ290">
        <f>IF(NOT(snowball),0,IF(Q289&lt;=0,0,IF(AN290+$C290&gt;Q289+AB290,Q289+AB290-AN290,$C290)))</f>
        <v>#NAME?</v>
      </c>
      <c t="str" s="89" r="BA290">
        <f>IF(NOT(snowball),0,IF(R289&lt;=0,0,IF($C290&lt;=SUM($AZ290:AZ290),0,IF(AO290+$C290-SUM($AZ290:AZ290)&gt;R289+AC290,R289+AC290-AO290,$C290-SUM($AZ290:AZ290)))))</f>
        <v>#NAME?</v>
      </c>
      <c t="str" s="89" r="BB290">
        <f>IF(NOT(snowball),0,IF(S289&lt;=0,0,IF($C290&lt;=SUM($AZ290:BA290),0,IF(AP290+$C290-SUM($AZ290:BA290)&gt;S289+AD290,S289+AD290-AP290,$C290-SUM($AZ290:BA290)))))</f>
        <v>#NAME?</v>
      </c>
      <c t="str" s="89" r="BC290">
        <f>IF(NOT(snowball),0,IF(T289&lt;=0,0,IF($C290&lt;=SUM($AZ290:BB290),0,IF(AQ290+$C290-SUM($AZ290:BB290)&gt;T289+AE290,T289+AE290-AQ290,$C290-SUM($AZ290:BB290)))))</f>
        <v>#NAME?</v>
      </c>
      <c t="str" s="89" r="BD290">
        <f>IF(NOT(snowball),0,IF(U289&lt;=0,0,IF($C290&lt;=SUM($AZ290:BC290),0,IF(AR290+$C290-SUM($AZ290:BC290)&gt;U289+AF290,U289+AF290-AR290,$C290-SUM($AZ290:BC290)))))</f>
        <v>#NAME?</v>
      </c>
      <c t="str" s="89" r="BE290">
        <f>IF(NOT(snowball),0,IF(V289&lt;=0,0,IF($C290&lt;=SUM($AZ290:BD290),0,IF(AS290+$C290-SUM($AZ290:BD290)&gt;V289+AG290,V289+AG290-AS290,$C290-SUM($AZ290:BD290)))))</f>
        <v>#NAME?</v>
      </c>
      <c t="str" s="89" r="BF290">
        <f>IF(NOT(snowball),0,IF(W289&lt;=0,0,IF($C290&lt;=SUM($AZ290:BE290),0,IF(AT290+$C290-SUM($AZ290:BE290)&gt;W289+AH290,W289+AH290-AT290,$C290-SUM($AZ290:BE290)))))</f>
        <v>#NAME?</v>
      </c>
      <c t="str" s="89" r="BG290">
        <f>IF(NOT(snowball),0,IF(X289&lt;=0,0,IF($C290&lt;=SUM($AZ290:BF290),0,IF(AU290+$C290-SUM($AZ290:BF290)&gt;X289+AI290,X289+AI290-AU290,$C290-SUM($AZ290:BF290)))))</f>
        <v>#NAME?</v>
      </c>
      <c t="str" s="89" r="BH290">
        <f>IF(NOT(snowball),0,IF(Y289&lt;=0,0,IF($C290&lt;=SUM($AZ290:BG290),0,IF(AV290+$C290-SUM($AZ290:BG290)&gt;Y289+AJ290,Y289+AJ290-AV290,$C290-SUM($AZ290:BG290)))))</f>
        <v>#NAME?</v>
      </c>
      <c t="str" s="89" r="BI290">
        <f>IF(NOT(snowball),0,IF(Z289&lt;=0,0,IF($C290&lt;=SUM($AZ290:BH290),0,IF(AW290+$C290-SUM($AZ290:BH290)&gt;Z289+AK290,Z289+AK290-AW290,$C290-SUM($AZ290:BH290)))))</f>
        <v>#NAME?</v>
      </c>
    </row>
    <row customHeight="1" r="291" ht="10.5">
      <c t="str" s="85" r="A291">
        <f>IF(SUM(Q290:Z290)&lt;=0,"",A290+1)</f>
        <v>#NAME?</v>
      </c>
      <c t="str" s="86" r="B291">
        <f>IF(A291="",NA(),DATE(YEAR(B290),MONTH(B290)+1,1))</f>
        <v>#NAME?</v>
      </c>
      <c t="str" s="87" r="C291">
        <f>IF(A291="","",IF(snowball,IF(($E$5-AX291)&lt;0,0,$E$5-AX291),"n/a")+D291)</f>
        <v>#NAME?</v>
      </c>
      <c s="88" r="D291"/>
      <c t="str" s="89" r="E291">
        <f>AN291+AZ291</f>
        <v>#NAME?</v>
      </c>
      <c t="str" s="89" r="F291">
        <f>AO291+BA291</f>
        <v>#NAME?</v>
      </c>
      <c t="str" s="89" r="G291">
        <f>AP291+BB291</f>
        <v>#NAME?</v>
      </c>
      <c t="str" s="89" r="H291">
        <f>AQ291+BC291</f>
        <v>#NAME?</v>
      </c>
      <c t="str" s="89" r="I291">
        <f>AR291+BD291</f>
        <v>#NAME?</v>
      </c>
      <c t="str" s="89" r="J291">
        <f>AS291+BE291</f>
        <v>#NAME?</v>
      </c>
      <c t="str" s="89" r="K291">
        <f>AT291+BF291</f>
        <v>#NAME?</v>
      </c>
      <c t="str" s="89" r="L291">
        <f>AU291+BG291</f>
        <v>#NAME?</v>
      </c>
      <c t="str" s="89" r="M291">
        <f>AV291+BH291</f>
        <v>#NAME?</v>
      </c>
      <c t="str" s="89" r="N291">
        <f>AW291+BI291</f>
        <v>#NAME?</v>
      </c>
      <c s="90" r="O291"/>
      <c t="str" s="89" r="P291">
        <f>SUM(Q291:Z291)</f>
        <v>#NAME?</v>
      </c>
      <c t="str" s="89" r="Q291">
        <f>IF(E$8=0,0,ROUND(Q290-(E291-AB291),2))</f>
        <v>#NAME?</v>
      </c>
      <c t="str" s="89" r="R291">
        <f>IF(F$8=0,0,ROUND(R290-(F291-AC291),2))</f>
        <v>#NAME?</v>
      </c>
      <c t="str" s="89" r="S291">
        <f>IF(G$8=0,0,ROUND(S290-(G291-AD291),2))</f>
        <v>#NAME?</v>
      </c>
      <c t="str" s="89" r="T291">
        <f>IF(H$8=0,0,ROUND(T290-(H291-AE291),2))</f>
        <v>#NAME?</v>
      </c>
      <c t="str" s="89" r="U291">
        <f>IF(I$8=0,0,ROUND(U290-(I291-AF291),2))</f>
        <v>#NAME?</v>
      </c>
      <c t="str" s="89" r="V291">
        <f>IF(J$8=0,0,ROUND(V290-(J291-AG291),2))</f>
        <v> -  </v>
      </c>
      <c t="str" s="89" r="W291">
        <f>IF(K$8=0,0,ROUND(W290-(K291-AH291),2))</f>
        <v> -  </v>
      </c>
      <c t="str" s="89" r="X291">
        <f>IF(L$8=0,0,ROUND(X290-(L291-AI291),2))</f>
        <v> -  </v>
      </c>
      <c t="str" s="89" r="Y291">
        <f>IF(M$8=0,0,ROUND(Y290-(M291-AJ291),2))</f>
        <v> -  </v>
      </c>
      <c t="str" s="89" r="Z291">
        <f>IF(N$8=0,0,ROUND(Z290-(N291-AK291),2))</f>
        <v> -  </v>
      </c>
      <c s="92" r="AA291"/>
      <c t="str" s="89" r="AB291">
        <f>ROUND(Q290*E$9/12,2)</f>
        <v>#NAME?</v>
      </c>
      <c t="str" s="89" r="AC291">
        <f>ROUND(R290*F$9/12,2)</f>
        <v>#NAME?</v>
      </c>
      <c t="str" s="89" r="AD291">
        <f>ROUND(S290*G$9/12,2)</f>
        <v>#NAME?</v>
      </c>
      <c t="str" s="89" r="AE291">
        <f>ROUND(T290*H$9/12,2)</f>
        <v>#NAME?</v>
      </c>
      <c t="str" s="89" r="AF291">
        <f>ROUND(U290*I$9/12,2)</f>
        <v>#NAME?</v>
      </c>
      <c t="str" s="89" r="AG291">
        <f>ROUND(V290*J$9/12,2)</f>
        <v> -  </v>
      </c>
      <c t="str" s="89" r="AH291">
        <f>ROUND(W290*K$9/12,2)</f>
        <v> -  </v>
      </c>
      <c t="str" s="89" r="AI291">
        <f>ROUND(X290*L$9/12,2)</f>
        <v> -  </v>
      </c>
      <c t="str" s="89" r="AJ291">
        <f>ROUND(Y290*M$9/12,2)</f>
        <v> -  </v>
      </c>
      <c t="str" s="89" r="AK291">
        <f>ROUND(Z290*N$9/12,2)</f>
        <v> -  </v>
      </c>
      <c t="str" s="89" r="AL291">
        <f>SUM(AB291:AK291)</f>
        <v>#NAME?</v>
      </c>
      <c s="93" r="AM291"/>
      <c t="str" s="89" r="AN291">
        <f>IF(Q290&gt;0,IF((Q290+AB291)&lt;E$10,Q290+AB291,E$10),0)</f>
        <v>#NAME?</v>
      </c>
      <c t="str" s="89" r="AO291">
        <f>IF(R290&gt;0,IF((R290+AC291)&lt;F$10,R290+AC291,F$10),0)</f>
        <v>#NAME?</v>
      </c>
      <c t="str" s="89" r="AP291">
        <f>IF(S290&gt;0,IF((S290+AD291)&lt;G$10,S290+AD291,G$10),0)</f>
        <v>#NAME?</v>
      </c>
      <c t="str" s="89" r="AQ291">
        <f>IF(T290&gt;0,IF((T290+AE291)&lt;H$10,T290+AE291,H$10),0)</f>
        <v>#NAME?</v>
      </c>
      <c t="str" s="89" r="AR291">
        <f>IF(U290&gt;0,IF((U290+AF291)&lt;I$10,U290+AF291,I$10),0)</f>
        <v>#NAME?</v>
      </c>
      <c t="str" s="89" r="AS291">
        <f>IF(V290&gt;0,IF((V290+AG291)&lt;J$10,V290+AG291,J$10),0)</f>
        <v> -  </v>
      </c>
      <c t="str" s="89" r="AT291">
        <f>IF(W290&gt;0,IF((W290+AH291)&lt;K$10,W290+AH291,K$10),0)</f>
        <v> -  </v>
      </c>
      <c t="str" s="89" r="AU291">
        <f>IF(X290&gt;0,IF((X290+AI291)&lt;L$10,X290+AI291,L$10),0)</f>
        <v> -  </v>
      </c>
      <c t="str" s="89" r="AV291">
        <f>IF(Y290&gt;0,IF((Y290+AJ291)&lt;M$10,Y290+AJ291,M$10),0)</f>
        <v> -  </v>
      </c>
      <c t="str" s="89" r="AW291">
        <f>IF(Z290&gt;0,IF((Z290+AK291)&lt;N$10,Z290+AK291,N$10),0)</f>
        <v> -  </v>
      </c>
      <c t="str" s="89" r="AX291">
        <f>SUM(AN291:AW291)</f>
        <v>#NAME?</v>
      </c>
      <c s="89" r="AY291"/>
      <c t="str" s="91" r="AZ291">
        <f>IF(NOT(snowball),0,IF(Q290&lt;=0,0,IF(AN291+$C291&gt;Q290+AB291,Q290+AB291-AN291,$C291)))</f>
        <v>#NAME?</v>
      </c>
      <c t="str" s="89" r="BA291">
        <f>IF(NOT(snowball),0,IF(R290&lt;=0,0,IF($C291&lt;=SUM($AZ291:AZ291),0,IF(AO291+$C291-SUM($AZ291:AZ291)&gt;R290+AC291,R290+AC291-AO291,$C291-SUM($AZ291:AZ291)))))</f>
        <v>#NAME?</v>
      </c>
      <c t="str" s="89" r="BB291">
        <f>IF(NOT(snowball),0,IF(S290&lt;=0,0,IF($C291&lt;=SUM($AZ291:BA291),0,IF(AP291+$C291-SUM($AZ291:BA291)&gt;S290+AD291,S290+AD291-AP291,$C291-SUM($AZ291:BA291)))))</f>
        <v>#NAME?</v>
      </c>
      <c t="str" s="89" r="BC291">
        <f>IF(NOT(snowball),0,IF(T290&lt;=0,0,IF($C291&lt;=SUM($AZ291:BB291),0,IF(AQ291+$C291-SUM($AZ291:BB291)&gt;T290+AE291,T290+AE291-AQ291,$C291-SUM($AZ291:BB291)))))</f>
        <v>#NAME?</v>
      </c>
      <c t="str" s="89" r="BD291">
        <f>IF(NOT(snowball),0,IF(U290&lt;=0,0,IF($C291&lt;=SUM($AZ291:BC291),0,IF(AR291+$C291-SUM($AZ291:BC291)&gt;U290+AF291,U290+AF291-AR291,$C291-SUM($AZ291:BC291)))))</f>
        <v>#NAME?</v>
      </c>
      <c t="str" s="89" r="BE291">
        <f>IF(NOT(snowball),0,IF(V290&lt;=0,0,IF($C291&lt;=SUM($AZ291:BD291),0,IF(AS291+$C291-SUM($AZ291:BD291)&gt;V290+AG291,V290+AG291-AS291,$C291-SUM($AZ291:BD291)))))</f>
        <v>#NAME?</v>
      </c>
      <c t="str" s="89" r="BF291">
        <f>IF(NOT(snowball),0,IF(W290&lt;=0,0,IF($C291&lt;=SUM($AZ291:BE291),0,IF(AT291+$C291-SUM($AZ291:BE291)&gt;W290+AH291,W290+AH291-AT291,$C291-SUM($AZ291:BE291)))))</f>
        <v>#NAME?</v>
      </c>
      <c t="str" s="89" r="BG291">
        <f>IF(NOT(snowball),0,IF(X290&lt;=0,0,IF($C291&lt;=SUM($AZ291:BF291),0,IF(AU291+$C291-SUM($AZ291:BF291)&gt;X290+AI291,X290+AI291-AU291,$C291-SUM($AZ291:BF291)))))</f>
        <v>#NAME?</v>
      </c>
      <c t="str" s="89" r="BH291">
        <f>IF(NOT(snowball),0,IF(Y290&lt;=0,0,IF($C291&lt;=SUM($AZ291:BG291),0,IF(AV291+$C291-SUM($AZ291:BG291)&gt;Y290+AJ291,Y290+AJ291-AV291,$C291-SUM($AZ291:BG291)))))</f>
        <v>#NAME?</v>
      </c>
      <c t="str" s="89" r="BI291">
        <f>IF(NOT(snowball),0,IF(Z290&lt;=0,0,IF($C291&lt;=SUM($AZ291:BH291),0,IF(AW291+$C291-SUM($AZ291:BH291)&gt;Z290+AK291,Z290+AK291-AW291,$C291-SUM($AZ291:BH291)))))</f>
        <v>#NAME?</v>
      </c>
    </row>
    <row customHeight="1" r="292" ht="10.5">
      <c t="str" s="85" r="A292">
        <f>IF(SUM(Q291:Z291)&lt;=0,"",A291+1)</f>
        <v>#NAME?</v>
      </c>
      <c t="str" s="86" r="B292">
        <f>IF(A292="",NA(),DATE(YEAR(B291),MONTH(B291)+1,1))</f>
        <v>#NAME?</v>
      </c>
      <c t="str" s="87" r="C292">
        <f>IF(A292="","",IF(snowball,IF(($E$5-AX292)&lt;0,0,$E$5-AX292),"n/a")+D292)</f>
        <v>#NAME?</v>
      </c>
      <c s="88" r="D292"/>
      <c t="str" s="89" r="E292">
        <f>AN292+AZ292</f>
        <v>#NAME?</v>
      </c>
      <c t="str" s="89" r="F292">
        <f>AO292+BA292</f>
        <v>#NAME?</v>
      </c>
      <c t="str" s="89" r="G292">
        <f>AP292+BB292</f>
        <v>#NAME?</v>
      </c>
      <c t="str" s="89" r="H292">
        <f>AQ292+BC292</f>
        <v>#NAME?</v>
      </c>
      <c t="str" s="89" r="I292">
        <f>AR292+BD292</f>
        <v>#NAME?</v>
      </c>
      <c t="str" s="89" r="J292">
        <f>AS292+BE292</f>
        <v>#NAME?</v>
      </c>
      <c t="str" s="89" r="K292">
        <f>AT292+BF292</f>
        <v>#NAME?</v>
      </c>
      <c t="str" s="89" r="L292">
        <f>AU292+BG292</f>
        <v>#NAME?</v>
      </c>
      <c t="str" s="89" r="M292">
        <f>AV292+BH292</f>
        <v>#NAME?</v>
      </c>
      <c t="str" s="89" r="N292">
        <f>AW292+BI292</f>
        <v>#NAME?</v>
      </c>
      <c s="90" r="O292"/>
      <c t="str" s="89" r="P292">
        <f>SUM(Q292:Z292)</f>
        <v>#NAME?</v>
      </c>
      <c t="str" s="89" r="Q292">
        <f>IF(E$8=0,0,ROUND(Q291-(E292-AB292),2))</f>
        <v>#NAME?</v>
      </c>
      <c t="str" s="89" r="R292">
        <f>IF(F$8=0,0,ROUND(R291-(F292-AC292),2))</f>
        <v>#NAME?</v>
      </c>
      <c t="str" s="89" r="S292">
        <f>IF(G$8=0,0,ROUND(S291-(G292-AD292),2))</f>
        <v>#NAME?</v>
      </c>
      <c t="str" s="89" r="T292">
        <f>IF(H$8=0,0,ROUND(T291-(H292-AE292),2))</f>
        <v>#NAME?</v>
      </c>
      <c t="str" s="89" r="U292">
        <f>IF(I$8=0,0,ROUND(U291-(I292-AF292),2))</f>
        <v>#NAME?</v>
      </c>
      <c t="str" s="89" r="V292">
        <f>IF(J$8=0,0,ROUND(V291-(J292-AG292),2))</f>
        <v> -  </v>
      </c>
      <c t="str" s="89" r="W292">
        <f>IF(K$8=0,0,ROUND(W291-(K292-AH292),2))</f>
        <v> -  </v>
      </c>
      <c t="str" s="89" r="X292">
        <f>IF(L$8=0,0,ROUND(X291-(L292-AI292),2))</f>
        <v> -  </v>
      </c>
      <c t="str" s="89" r="Y292">
        <f>IF(M$8=0,0,ROUND(Y291-(M292-AJ292),2))</f>
        <v> -  </v>
      </c>
      <c t="str" s="89" r="Z292">
        <f>IF(N$8=0,0,ROUND(Z291-(N292-AK292),2))</f>
        <v> -  </v>
      </c>
      <c s="92" r="AA292"/>
      <c t="str" s="89" r="AB292">
        <f>ROUND(Q291*E$9/12,2)</f>
        <v>#NAME?</v>
      </c>
      <c t="str" s="89" r="AC292">
        <f>ROUND(R291*F$9/12,2)</f>
        <v>#NAME?</v>
      </c>
      <c t="str" s="89" r="AD292">
        <f>ROUND(S291*G$9/12,2)</f>
        <v>#NAME?</v>
      </c>
      <c t="str" s="89" r="AE292">
        <f>ROUND(T291*H$9/12,2)</f>
        <v>#NAME?</v>
      </c>
      <c t="str" s="89" r="AF292">
        <f>ROUND(U291*I$9/12,2)</f>
        <v>#NAME?</v>
      </c>
      <c t="str" s="89" r="AG292">
        <f>ROUND(V291*J$9/12,2)</f>
        <v> -  </v>
      </c>
      <c t="str" s="89" r="AH292">
        <f>ROUND(W291*K$9/12,2)</f>
        <v> -  </v>
      </c>
      <c t="str" s="89" r="AI292">
        <f>ROUND(X291*L$9/12,2)</f>
        <v> -  </v>
      </c>
      <c t="str" s="89" r="AJ292">
        <f>ROUND(Y291*M$9/12,2)</f>
        <v> -  </v>
      </c>
      <c t="str" s="89" r="AK292">
        <f>ROUND(Z291*N$9/12,2)</f>
        <v> -  </v>
      </c>
      <c t="str" s="89" r="AL292">
        <f>SUM(AB292:AK292)</f>
        <v>#NAME?</v>
      </c>
      <c s="93" r="AM292"/>
      <c t="str" s="89" r="AN292">
        <f>IF(Q291&gt;0,IF((Q291+AB292)&lt;E$10,Q291+AB292,E$10),0)</f>
        <v>#NAME?</v>
      </c>
      <c t="str" s="89" r="AO292">
        <f>IF(R291&gt;0,IF((R291+AC292)&lt;F$10,R291+AC292,F$10),0)</f>
        <v>#NAME?</v>
      </c>
      <c t="str" s="89" r="AP292">
        <f>IF(S291&gt;0,IF((S291+AD292)&lt;G$10,S291+AD292,G$10),0)</f>
        <v>#NAME?</v>
      </c>
      <c t="str" s="89" r="AQ292">
        <f>IF(T291&gt;0,IF((T291+AE292)&lt;H$10,T291+AE292,H$10),0)</f>
        <v>#NAME?</v>
      </c>
      <c t="str" s="89" r="AR292">
        <f>IF(U291&gt;0,IF((U291+AF292)&lt;I$10,U291+AF292,I$10),0)</f>
        <v>#NAME?</v>
      </c>
      <c t="str" s="89" r="AS292">
        <f>IF(V291&gt;0,IF((V291+AG292)&lt;J$10,V291+AG292,J$10),0)</f>
        <v> -  </v>
      </c>
      <c t="str" s="89" r="AT292">
        <f>IF(W291&gt;0,IF((W291+AH292)&lt;K$10,W291+AH292,K$10),0)</f>
        <v> -  </v>
      </c>
      <c t="str" s="89" r="AU292">
        <f>IF(X291&gt;0,IF((X291+AI292)&lt;L$10,X291+AI292,L$10),0)</f>
        <v> -  </v>
      </c>
      <c t="str" s="89" r="AV292">
        <f>IF(Y291&gt;0,IF((Y291+AJ292)&lt;M$10,Y291+AJ292,M$10),0)</f>
        <v> -  </v>
      </c>
      <c t="str" s="89" r="AW292">
        <f>IF(Z291&gt;0,IF((Z291+AK292)&lt;N$10,Z291+AK292,N$10),0)</f>
        <v> -  </v>
      </c>
      <c t="str" s="89" r="AX292">
        <f>SUM(AN292:AW292)</f>
        <v>#NAME?</v>
      </c>
      <c s="89" r="AY292"/>
      <c t="str" s="91" r="AZ292">
        <f>IF(NOT(snowball),0,IF(Q291&lt;=0,0,IF(AN292+$C292&gt;Q291+AB292,Q291+AB292-AN292,$C292)))</f>
        <v>#NAME?</v>
      </c>
      <c t="str" s="89" r="BA292">
        <f>IF(NOT(snowball),0,IF(R291&lt;=0,0,IF($C292&lt;=SUM($AZ292:AZ292),0,IF(AO292+$C292-SUM($AZ292:AZ292)&gt;R291+AC292,R291+AC292-AO292,$C292-SUM($AZ292:AZ292)))))</f>
        <v>#NAME?</v>
      </c>
      <c t="str" s="89" r="BB292">
        <f>IF(NOT(snowball),0,IF(S291&lt;=0,0,IF($C292&lt;=SUM($AZ292:BA292),0,IF(AP292+$C292-SUM($AZ292:BA292)&gt;S291+AD292,S291+AD292-AP292,$C292-SUM($AZ292:BA292)))))</f>
        <v>#NAME?</v>
      </c>
      <c t="str" s="89" r="BC292">
        <f>IF(NOT(snowball),0,IF(T291&lt;=0,0,IF($C292&lt;=SUM($AZ292:BB292),0,IF(AQ292+$C292-SUM($AZ292:BB292)&gt;T291+AE292,T291+AE292-AQ292,$C292-SUM($AZ292:BB292)))))</f>
        <v>#NAME?</v>
      </c>
      <c t="str" s="89" r="BD292">
        <f>IF(NOT(snowball),0,IF(U291&lt;=0,0,IF($C292&lt;=SUM($AZ292:BC292),0,IF(AR292+$C292-SUM($AZ292:BC292)&gt;U291+AF292,U291+AF292-AR292,$C292-SUM($AZ292:BC292)))))</f>
        <v>#NAME?</v>
      </c>
      <c t="str" s="89" r="BE292">
        <f>IF(NOT(snowball),0,IF(V291&lt;=0,0,IF($C292&lt;=SUM($AZ292:BD292),0,IF(AS292+$C292-SUM($AZ292:BD292)&gt;V291+AG292,V291+AG292-AS292,$C292-SUM($AZ292:BD292)))))</f>
        <v>#NAME?</v>
      </c>
      <c t="str" s="89" r="BF292">
        <f>IF(NOT(snowball),0,IF(W291&lt;=0,0,IF($C292&lt;=SUM($AZ292:BE292),0,IF(AT292+$C292-SUM($AZ292:BE292)&gt;W291+AH292,W291+AH292-AT292,$C292-SUM($AZ292:BE292)))))</f>
        <v>#NAME?</v>
      </c>
      <c t="str" s="89" r="BG292">
        <f>IF(NOT(snowball),0,IF(X291&lt;=0,0,IF($C292&lt;=SUM($AZ292:BF292),0,IF(AU292+$C292-SUM($AZ292:BF292)&gt;X291+AI292,X291+AI292-AU292,$C292-SUM($AZ292:BF292)))))</f>
        <v>#NAME?</v>
      </c>
      <c t="str" s="89" r="BH292">
        <f>IF(NOT(snowball),0,IF(Y291&lt;=0,0,IF($C292&lt;=SUM($AZ292:BG292),0,IF(AV292+$C292-SUM($AZ292:BG292)&gt;Y291+AJ292,Y291+AJ292-AV292,$C292-SUM($AZ292:BG292)))))</f>
        <v>#NAME?</v>
      </c>
      <c t="str" s="89" r="BI292">
        <f>IF(NOT(snowball),0,IF(Z291&lt;=0,0,IF($C292&lt;=SUM($AZ292:BH292),0,IF(AW292+$C292-SUM($AZ292:BH292)&gt;Z291+AK292,Z291+AK292-AW292,$C292-SUM($AZ292:BH292)))))</f>
        <v>#NAME?</v>
      </c>
    </row>
    <row customHeight="1" r="293" ht="10.5">
      <c t="str" s="85" r="A293">
        <f>IF(SUM(Q292:Z292)&lt;=0,"",A292+1)</f>
        <v>#NAME?</v>
      </c>
      <c t="str" s="86" r="B293">
        <f>IF(A293="",NA(),DATE(YEAR(B292),MONTH(B292)+1,1))</f>
        <v>#NAME?</v>
      </c>
      <c t="str" s="87" r="C293">
        <f>IF(A293="","",IF(snowball,IF(($E$5-AX293)&lt;0,0,$E$5-AX293),"n/a")+D293)</f>
        <v>#NAME?</v>
      </c>
      <c s="88" r="D293"/>
      <c t="str" s="89" r="E293">
        <f>AN293+AZ293</f>
        <v>#NAME?</v>
      </c>
      <c t="str" s="89" r="F293">
        <f>AO293+BA293</f>
        <v>#NAME?</v>
      </c>
      <c t="str" s="89" r="G293">
        <f>AP293+BB293</f>
        <v>#NAME?</v>
      </c>
      <c t="str" s="89" r="H293">
        <f>AQ293+BC293</f>
        <v>#NAME?</v>
      </c>
      <c t="str" s="89" r="I293">
        <f>AR293+BD293</f>
        <v>#NAME?</v>
      </c>
      <c t="str" s="89" r="J293">
        <f>AS293+BE293</f>
        <v>#NAME?</v>
      </c>
      <c t="str" s="89" r="K293">
        <f>AT293+BF293</f>
        <v>#NAME?</v>
      </c>
      <c t="str" s="89" r="L293">
        <f>AU293+BG293</f>
        <v>#NAME?</v>
      </c>
      <c t="str" s="89" r="M293">
        <f>AV293+BH293</f>
        <v>#NAME?</v>
      </c>
      <c t="str" s="89" r="N293">
        <f>AW293+BI293</f>
        <v>#NAME?</v>
      </c>
      <c s="90" r="O293"/>
      <c t="str" s="89" r="P293">
        <f>SUM(Q293:Z293)</f>
        <v>#NAME?</v>
      </c>
      <c t="str" s="89" r="Q293">
        <f>IF(E$8=0,0,ROUND(Q292-(E293-AB293),2))</f>
        <v>#NAME?</v>
      </c>
      <c t="str" s="89" r="R293">
        <f>IF(F$8=0,0,ROUND(R292-(F293-AC293),2))</f>
        <v>#NAME?</v>
      </c>
      <c t="str" s="89" r="S293">
        <f>IF(G$8=0,0,ROUND(S292-(G293-AD293),2))</f>
        <v>#NAME?</v>
      </c>
      <c t="str" s="89" r="T293">
        <f>IF(H$8=0,0,ROUND(T292-(H293-AE293),2))</f>
        <v>#NAME?</v>
      </c>
      <c t="str" s="89" r="U293">
        <f>IF(I$8=0,0,ROUND(U292-(I293-AF293),2))</f>
        <v>#NAME?</v>
      </c>
      <c t="str" s="89" r="V293">
        <f>IF(J$8=0,0,ROUND(V292-(J293-AG293),2))</f>
        <v> -  </v>
      </c>
      <c t="str" s="89" r="W293">
        <f>IF(K$8=0,0,ROUND(W292-(K293-AH293),2))</f>
        <v> -  </v>
      </c>
      <c t="str" s="89" r="X293">
        <f>IF(L$8=0,0,ROUND(X292-(L293-AI293),2))</f>
        <v> -  </v>
      </c>
      <c t="str" s="89" r="Y293">
        <f>IF(M$8=0,0,ROUND(Y292-(M293-AJ293),2))</f>
        <v> -  </v>
      </c>
      <c t="str" s="89" r="Z293">
        <f>IF(N$8=0,0,ROUND(Z292-(N293-AK293),2))</f>
        <v> -  </v>
      </c>
      <c s="92" r="AA293"/>
      <c t="str" s="89" r="AB293">
        <f>ROUND(Q292*E$9/12,2)</f>
        <v>#NAME?</v>
      </c>
      <c t="str" s="89" r="AC293">
        <f>ROUND(R292*F$9/12,2)</f>
        <v>#NAME?</v>
      </c>
      <c t="str" s="89" r="AD293">
        <f>ROUND(S292*G$9/12,2)</f>
        <v>#NAME?</v>
      </c>
      <c t="str" s="89" r="AE293">
        <f>ROUND(T292*H$9/12,2)</f>
        <v>#NAME?</v>
      </c>
      <c t="str" s="89" r="AF293">
        <f>ROUND(U292*I$9/12,2)</f>
        <v>#NAME?</v>
      </c>
      <c t="str" s="89" r="AG293">
        <f>ROUND(V292*J$9/12,2)</f>
        <v> -  </v>
      </c>
      <c t="str" s="89" r="AH293">
        <f>ROUND(W292*K$9/12,2)</f>
        <v> -  </v>
      </c>
      <c t="str" s="89" r="AI293">
        <f>ROUND(X292*L$9/12,2)</f>
        <v> -  </v>
      </c>
      <c t="str" s="89" r="AJ293">
        <f>ROUND(Y292*M$9/12,2)</f>
        <v> -  </v>
      </c>
      <c t="str" s="89" r="AK293">
        <f>ROUND(Z292*N$9/12,2)</f>
        <v> -  </v>
      </c>
      <c t="str" s="89" r="AL293">
        <f>SUM(AB293:AK293)</f>
        <v>#NAME?</v>
      </c>
      <c s="93" r="AM293"/>
      <c t="str" s="89" r="AN293">
        <f>IF(Q292&gt;0,IF((Q292+AB293)&lt;E$10,Q292+AB293,E$10),0)</f>
        <v>#NAME?</v>
      </c>
      <c t="str" s="89" r="AO293">
        <f>IF(R292&gt;0,IF((R292+AC293)&lt;F$10,R292+AC293,F$10),0)</f>
        <v>#NAME?</v>
      </c>
      <c t="str" s="89" r="AP293">
        <f>IF(S292&gt;0,IF((S292+AD293)&lt;G$10,S292+AD293,G$10),0)</f>
        <v>#NAME?</v>
      </c>
      <c t="str" s="89" r="AQ293">
        <f>IF(T292&gt;0,IF((T292+AE293)&lt;H$10,T292+AE293,H$10),0)</f>
        <v>#NAME?</v>
      </c>
      <c t="str" s="89" r="AR293">
        <f>IF(U292&gt;0,IF((U292+AF293)&lt;I$10,U292+AF293,I$10),0)</f>
        <v>#NAME?</v>
      </c>
      <c t="str" s="89" r="AS293">
        <f>IF(V292&gt;0,IF((V292+AG293)&lt;J$10,V292+AG293,J$10),0)</f>
        <v> -  </v>
      </c>
      <c t="str" s="89" r="AT293">
        <f>IF(W292&gt;0,IF((W292+AH293)&lt;K$10,W292+AH293,K$10),0)</f>
        <v> -  </v>
      </c>
      <c t="str" s="89" r="AU293">
        <f>IF(X292&gt;0,IF((X292+AI293)&lt;L$10,X292+AI293,L$10),0)</f>
        <v> -  </v>
      </c>
      <c t="str" s="89" r="AV293">
        <f>IF(Y292&gt;0,IF((Y292+AJ293)&lt;M$10,Y292+AJ293,M$10),0)</f>
        <v> -  </v>
      </c>
      <c t="str" s="89" r="AW293">
        <f>IF(Z292&gt;0,IF((Z292+AK293)&lt;N$10,Z292+AK293,N$10),0)</f>
        <v> -  </v>
      </c>
      <c t="str" s="89" r="AX293">
        <f>SUM(AN293:AW293)</f>
        <v>#NAME?</v>
      </c>
      <c s="89" r="AY293"/>
      <c t="str" s="91" r="AZ293">
        <f>IF(NOT(snowball),0,IF(Q292&lt;=0,0,IF(AN293+$C293&gt;Q292+AB293,Q292+AB293-AN293,$C293)))</f>
        <v>#NAME?</v>
      </c>
      <c t="str" s="89" r="BA293">
        <f>IF(NOT(snowball),0,IF(R292&lt;=0,0,IF($C293&lt;=SUM($AZ293:AZ293),0,IF(AO293+$C293-SUM($AZ293:AZ293)&gt;R292+AC293,R292+AC293-AO293,$C293-SUM($AZ293:AZ293)))))</f>
        <v>#NAME?</v>
      </c>
      <c t="str" s="89" r="BB293">
        <f>IF(NOT(snowball),0,IF(S292&lt;=0,0,IF($C293&lt;=SUM($AZ293:BA293),0,IF(AP293+$C293-SUM($AZ293:BA293)&gt;S292+AD293,S292+AD293-AP293,$C293-SUM($AZ293:BA293)))))</f>
        <v>#NAME?</v>
      </c>
      <c t="str" s="89" r="BC293">
        <f>IF(NOT(snowball),0,IF(T292&lt;=0,0,IF($C293&lt;=SUM($AZ293:BB293),0,IF(AQ293+$C293-SUM($AZ293:BB293)&gt;T292+AE293,T292+AE293-AQ293,$C293-SUM($AZ293:BB293)))))</f>
        <v>#NAME?</v>
      </c>
      <c t="str" s="89" r="BD293">
        <f>IF(NOT(snowball),0,IF(U292&lt;=0,0,IF($C293&lt;=SUM($AZ293:BC293),0,IF(AR293+$C293-SUM($AZ293:BC293)&gt;U292+AF293,U292+AF293-AR293,$C293-SUM($AZ293:BC293)))))</f>
        <v>#NAME?</v>
      </c>
      <c t="str" s="89" r="BE293">
        <f>IF(NOT(snowball),0,IF(V292&lt;=0,0,IF($C293&lt;=SUM($AZ293:BD293),0,IF(AS293+$C293-SUM($AZ293:BD293)&gt;V292+AG293,V292+AG293-AS293,$C293-SUM($AZ293:BD293)))))</f>
        <v>#NAME?</v>
      </c>
      <c t="str" s="89" r="BF293">
        <f>IF(NOT(snowball),0,IF(W292&lt;=0,0,IF($C293&lt;=SUM($AZ293:BE293),0,IF(AT293+$C293-SUM($AZ293:BE293)&gt;W292+AH293,W292+AH293-AT293,$C293-SUM($AZ293:BE293)))))</f>
        <v>#NAME?</v>
      </c>
      <c t="str" s="89" r="BG293">
        <f>IF(NOT(snowball),0,IF(X292&lt;=0,0,IF($C293&lt;=SUM($AZ293:BF293),0,IF(AU293+$C293-SUM($AZ293:BF293)&gt;X292+AI293,X292+AI293-AU293,$C293-SUM($AZ293:BF293)))))</f>
        <v>#NAME?</v>
      </c>
      <c t="str" s="89" r="BH293">
        <f>IF(NOT(snowball),0,IF(Y292&lt;=0,0,IF($C293&lt;=SUM($AZ293:BG293),0,IF(AV293+$C293-SUM($AZ293:BG293)&gt;Y292+AJ293,Y292+AJ293-AV293,$C293-SUM($AZ293:BG293)))))</f>
        <v>#NAME?</v>
      </c>
      <c t="str" s="89" r="BI293">
        <f>IF(NOT(snowball),0,IF(Z292&lt;=0,0,IF($C293&lt;=SUM($AZ293:BH293),0,IF(AW293+$C293-SUM($AZ293:BH293)&gt;Z292+AK293,Z292+AK293-AW293,$C293-SUM($AZ293:BH293)))))</f>
        <v>#NAME?</v>
      </c>
    </row>
    <row customHeight="1" r="294" ht="10.5">
      <c t="str" s="85" r="A294">
        <f>IF(SUM(Q293:Z293)&lt;=0,"",A293+1)</f>
        <v>#NAME?</v>
      </c>
      <c t="str" s="86" r="B294">
        <f>IF(A294="",NA(),DATE(YEAR(B293),MONTH(B293)+1,1))</f>
        <v>#NAME?</v>
      </c>
      <c t="str" s="87" r="C294">
        <f>IF(A294="","",IF(snowball,IF(($E$5-AX294)&lt;0,0,$E$5-AX294),"n/a")+D294)</f>
        <v>#NAME?</v>
      </c>
      <c s="88" r="D294"/>
      <c t="str" s="89" r="E294">
        <f>AN294+AZ294</f>
        <v>#NAME?</v>
      </c>
      <c t="str" s="89" r="F294">
        <f>AO294+BA294</f>
        <v>#NAME?</v>
      </c>
      <c t="str" s="89" r="G294">
        <f>AP294+BB294</f>
        <v>#NAME?</v>
      </c>
      <c t="str" s="89" r="H294">
        <f>AQ294+BC294</f>
        <v>#NAME?</v>
      </c>
      <c t="str" s="89" r="I294">
        <f>AR294+BD294</f>
        <v>#NAME?</v>
      </c>
      <c t="str" s="89" r="J294">
        <f>AS294+BE294</f>
        <v>#NAME?</v>
      </c>
      <c t="str" s="89" r="K294">
        <f>AT294+BF294</f>
        <v>#NAME?</v>
      </c>
      <c t="str" s="89" r="L294">
        <f>AU294+BG294</f>
        <v>#NAME?</v>
      </c>
      <c t="str" s="89" r="M294">
        <f>AV294+BH294</f>
        <v>#NAME?</v>
      </c>
      <c t="str" s="89" r="N294">
        <f>AW294+BI294</f>
        <v>#NAME?</v>
      </c>
      <c s="90" r="O294"/>
      <c t="str" s="89" r="P294">
        <f>SUM(Q294:Z294)</f>
        <v>#NAME?</v>
      </c>
      <c t="str" s="89" r="Q294">
        <f>IF(E$8=0,0,ROUND(Q293-(E294-AB294),2))</f>
        <v>#NAME?</v>
      </c>
      <c t="str" s="89" r="R294">
        <f>IF(F$8=0,0,ROUND(R293-(F294-AC294),2))</f>
        <v>#NAME?</v>
      </c>
      <c t="str" s="89" r="S294">
        <f>IF(G$8=0,0,ROUND(S293-(G294-AD294),2))</f>
        <v>#NAME?</v>
      </c>
      <c t="str" s="89" r="T294">
        <f>IF(H$8=0,0,ROUND(T293-(H294-AE294),2))</f>
        <v>#NAME?</v>
      </c>
      <c t="str" s="89" r="U294">
        <f>IF(I$8=0,0,ROUND(U293-(I294-AF294),2))</f>
        <v>#NAME?</v>
      </c>
      <c t="str" s="89" r="V294">
        <f>IF(J$8=0,0,ROUND(V293-(J294-AG294),2))</f>
        <v> -  </v>
      </c>
      <c t="str" s="89" r="W294">
        <f>IF(K$8=0,0,ROUND(W293-(K294-AH294),2))</f>
        <v> -  </v>
      </c>
      <c t="str" s="89" r="X294">
        <f>IF(L$8=0,0,ROUND(X293-(L294-AI294),2))</f>
        <v> -  </v>
      </c>
      <c t="str" s="89" r="Y294">
        <f>IF(M$8=0,0,ROUND(Y293-(M294-AJ294),2))</f>
        <v> -  </v>
      </c>
      <c t="str" s="89" r="Z294">
        <f>IF(N$8=0,0,ROUND(Z293-(N294-AK294),2))</f>
        <v> -  </v>
      </c>
      <c s="92" r="AA294"/>
      <c t="str" s="89" r="AB294">
        <f>ROUND(Q293*E$9/12,2)</f>
        <v>#NAME?</v>
      </c>
      <c t="str" s="89" r="AC294">
        <f>ROUND(R293*F$9/12,2)</f>
        <v>#NAME?</v>
      </c>
      <c t="str" s="89" r="AD294">
        <f>ROUND(S293*G$9/12,2)</f>
        <v>#NAME?</v>
      </c>
      <c t="str" s="89" r="AE294">
        <f>ROUND(T293*H$9/12,2)</f>
        <v>#NAME?</v>
      </c>
      <c t="str" s="89" r="AF294">
        <f>ROUND(U293*I$9/12,2)</f>
        <v>#NAME?</v>
      </c>
      <c t="str" s="89" r="AG294">
        <f>ROUND(V293*J$9/12,2)</f>
        <v> -  </v>
      </c>
      <c t="str" s="89" r="AH294">
        <f>ROUND(W293*K$9/12,2)</f>
        <v> -  </v>
      </c>
      <c t="str" s="89" r="AI294">
        <f>ROUND(X293*L$9/12,2)</f>
        <v> -  </v>
      </c>
      <c t="str" s="89" r="AJ294">
        <f>ROUND(Y293*M$9/12,2)</f>
        <v> -  </v>
      </c>
      <c t="str" s="89" r="AK294">
        <f>ROUND(Z293*N$9/12,2)</f>
        <v> -  </v>
      </c>
      <c t="str" s="89" r="AL294">
        <f>SUM(AB294:AK294)</f>
        <v>#NAME?</v>
      </c>
      <c s="93" r="AM294"/>
      <c t="str" s="89" r="AN294">
        <f>IF(Q293&gt;0,IF((Q293+AB294)&lt;E$10,Q293+AB294,E$10),0)</f>
        <v>#NAME?</v>
      </c>
      <c t="str" s="89" r="AO294">
        <f>IF(R293&gt;0,IF((R293+AC294)&lt;F$10,R293+AC294,F$10),0)</f>
        <v>#NAME?</v>
      </c>
      <c t="str" s="89" r="AP294">
        <f>IF(S293&gt;0,IF((S293+AD294)&lt;G$10,S293+AD294,G$10),0)</f>
        <v>#NAME?</v>
      </c>
      <c t="str" s="89" r="AQ294">
        <f>IF(T293&gt;0,IF((T293+AE294)&lt;H$10,T293+AE294,H$10),0)</f>
        <v>#NAME?</v>
      </c>
      <c t="str" s="89" r="AR294">
        <f>IF(U293&gt;0,IF((U293+AF294)&lt;I$10,U293+AF294,I$10),0)</f>
        <v>#NAME?</v>
      </c>
      <c t="str" s="89" r="AS294">
        <f>IF(V293&gt;0,IF((V293+AG294)&lt;J$10,V293+AG294,J$10),0)</f>
        <v> -  </v>
      </c>
      <c t="str" s="89" r="AT294">
        <f>IF(W293&gt;0,IF((W293+AH294)&lt;K$10,W293+AH294,K$10),0)</f>
        <v> -  </v>
      </c>
      <c t="str" s="89" r="AU294">
        <f>IF(X293&gt;0,IF((X293+AI294)&lt;L$10,X293+AI294,L$10),0)</f>
        <v> -  </v>
      </c>
      <c t="str" s="89" r="AV294">
        <f>IF(Y293&gt;0,IF((Y293+AJ294)&lt;M$10,Y293+AJ294,M$10),0)</f>
        <v> -  </v>
      </c>
      <c t="str" s="89" r="AW294">
        <f>IF(Z293&gt;0,IF((Z293+AK294)&lt;N$10,Z293+AK294,N$10),0)</f>
        <v> -  </v>
      </c>
      <c t="str" s="89" r="AX294">
        <f>SUM(AN294:AW294)</f>
        <v>#NAME?</v>
      </c>
      <c s="89" r="AY294"/>
      <c t="str" s="91" r="AZ294">
        <f>IF(NOT(snowball),0,IF(Q293&lt;=0,0,IF(AN294+$C294&gt;Q293+AB294,Q293+AB294-AN294,$C294)))</f>
        <v>#NAME?</v>
      </c>
      <c t="str" s="89" r="BA294">
        <f>IF(NOT(snowball),0,IF(R293&lt;=0,0,IF($C294&lt;=SUM($AZ294:AZ294),0,IF(AO294+$C294-SUM($AZ294:AZ294)&gt;R293+AC294,R293+AC294-AO294,$C294-SUM($AZ294:AZ294)))))</f>
        <v>#NAME?</v>
      </c>
      <c t="str" s="89" r="BB294">
        <f>IF(NOT(snowball),0,IF(S293&lt;=0,0,IF($C294&lt;=SUM($AZ294:BA294),0,IF(AP294+$C294-SUM($AZ294:BA294)&gt;S293+AD294,S293+AD294-AP294,$C294-SUM($AZ294:BA294)))))</f>
        <v>#NAME?</v>
      </c>
      <c t="str" s="89" r="BC294">
        <f>IF(NOT(snowball),0,IF(T293&lt;=0,0,IF($C294&lt;=SUM($AZ294:BB294),0,IF(AQ294+$C294-SUM($AZ294:BB294)&gt;T293+AE294,T293+AE294-AQ294,$C294-SUM($AZ294:BB294)))))</f>
        <v>#NAME?</v>
      </c>
      <c t="str" s="89" r="BD294">
        <f>IF(NOT(snowball),0,IF(U293&lt;=0,0,IF($C294&lt;=SUM($AZ294:BC294),0,IF(AR294+$C294-SUM($AZ294:BC294)&gt;U293+AF294,U293+AF294-AR294,$C294-SUM($AZ294:BC294)))))</f>
        <v>#NAME?</v>
      </c>
      <c t="str" s="89" r="BE294">
        <f>IF(NOT(snowball),0,IF(V293&lt;=0,0,IF($C294&lt;=SUM($AZ294:BD294),0,IF(AS294+$C294-SUM($AZ294:BD294)&gt;V293+AG294,V293+AG294-AS294,$C294-SUM($AZ294:BD294)))))</f>
        <v>#NAME?</v>
      </c>
      <c t="str" s="89" r="BF294">
        <f>IF(NOT(snowball),0,IF(W293&lt;=0,0,IF($C294&lt;=SUM($AZ294:BE294),0,IF(AT294+$C294-SUM($AZ294:BE294)&gt;W293+AH294,W293+AH294-AT294,$C294-SUM($AZ294:BE294)))))</f>
        <v>#NAME?</v>
      </c>
      <c t="str" s="89" r="BG294">
        <f>IF(NOT(snowball),0,IF(X293&lt;=0,0,IF($C294&lt;=SUM($AZ294:BF294),0,IF(AU294+$C294-SUM($AZ294:BF294)&gt;X293+AI294,X293+AI294-AU294,$C294-SUM($AZ294:BF294)))))</f>
        <v>#NAME?</v>
      </c>
      <c t="str" s="89" r="BH294">
        <f>IF(NOT(snowball),0,IF(Y293&lt;=0,0,IF($C294&lt;=SUM($AZ294:BG294),0,IF(AV294+$C294-SUM($AZ294:BG294)&gt;Y293+AJ294,Y293+AJ294-AV294,$C294-SUM($AZ294:BG294)))))</f>
        <v>#NAME?</v>
      </c>
      <c t="str" s="89" r="BI294">
        <f>IF(NOT(snowball),0,IF(Z293&lt;=0,0,IF($C294&lt;=SUM($AZ294:BH294),0,IF(AW294+$C294-SUM($AZ294:BH294)&gt;Z293+AK294,Z293+AK294-AW294,$C294-SUM($AZ294:BH294)))))</f>
        <v>#NAME?</v>
      </c>
    </row>
    <row customHeight="1" r="295" ht="10.5">
      <c t="str" s="85" r="A295">
        <f>IF(SUM(Q294:Z294)&lt;=0,"",A294+1)</f>
        <v>#NAME?</v>
      </c>
      <c t="str" s="86" r="B295">
        <f>IF(A295="",NA(),DATE(YEAR(B294),MONTH(B294)+1,1))</f>
        <v>#NAME?</v>
      </c>
      <c t="str" s="87" r="C295">
        <f>IF(A295="","",IF(snowball,IF(($E$5-AX295)&lt;0,0,$E$5-AX295),"n/a")+D295)</f>
        <v>#NAME?</v>
      </c>
      <c s="88" r="D295"/>
      <c t="str" s="89" r="E295">
        <f>AN295+AZ295</f>
        <v>#NAME?</v>
      </c>
      <c t="str" s="89" r="F295">
        <f>AO295+BA295</f>
        <v>#NAME?</v>
      </c>
      <c t="str" s="89" r="G295">
        <f>AP295+BB295</f>
        <v>#NAME?</v>
      </c>
      <c t="str" s="89" r="H295">
        <f>AQ295+BC295</f>
        <v>#NAME?</v>
      </c>
      <c t="str" s="89" r="I295">
        <f>AR295+BD295</f>
        <v>#NAME?</v>
      </c>
      <c t="str" s="89" r="J295">
        <f>AS295+BE295</f>
        <v>#NAME?</v>
      </c>
      <c t="str" s="89" r="K295">
        <f>AT295+BF295</f>
        <v>#NAME?</v>
      </c>
      <c t="str" s="89" r="L295">
        <f>AU295+BG295</f>
        <v>#NAME?</v>
      </c>
      <c t="str" s="89" r="M295">
        <f>AV295+BH295</f>
        <v>#NAME?</v>
      </c>
      <c t="str" s="89" r="N295">
        <f>AW295+BI295</f>
        <v>#NAME?</v>
      </c>
      <c s="90" r="O295"/>
      <c t="str" s="89" r="P295">
        <f>SUM(Q295:Z295)</f>
        <v>#NAME?</v>
      </c>
      <c t="str" s="89" r="Q295">
        <f>IF(E$8=0,0,ROUND(Q294-(E295-AB295),2))</f>
        <v>#NAME?</v>
      </c>
      <c t="str" s="89" r="R295">
        <f>IF(F$8=0,0,ROUND(R294-(F295-AC295),2))</f>
        <v>#NAME?</v>
      </c>
      <c t="str" s="89" r="S295">
        <f>IF(G$8=0,0,ROUND(S294-(G295-AD295),2))</f>
        <v>#NAME?</v>
      </c>
      <c t="str" s="89" r="T295">
        <f>IF(H$8=0,0,ROUND(T294-(H295-AE295),2))</f>
        <v>#NAME?</v>
      </c>
      <c t="str" s="89" r="U295">
        <f>IF(I$8=0,0,ROUND(U294-(I295-AF295),2))</f>
        <v>#NAME?</v>
      </c>
      <c t="str" s="89" r="V295">
        <f>IF(J$8=0,0,ROUND(V294-(J295-AG295),2))</f>
        <v> -  </v>
      </c>
      <c t="str" s="89" r="W295">
        <f>IF(K$8=0,0,ROUND(W294-(K295-AH295),2))</f>
        <v> -  </v>
      </c>
      <c t="str" s="89" r="X295">
        <f>IF(L$8=0,0,ROUND(X294-(L295-AI295),2))</f>
        <v> -  </v>
      </c>
      <c t="str" s="89" r="Y295">
        <f>IF(M$8=0,0,ROUND(Y294-(M295-AJ295),2))</f>
        <v> -  </v>
      </c>
      <c t="str" s="89" r="Z295">
        <f>IF(N$8=0,0,ROUND(Z294-(N295-AK295),2))</f>
        <v> -  </v>
      </c>
      <c s="92" r="AA295"/>
      <c t="str" s="89" r="AB295">
        <f>ROUND(Q294*E$9/12,2)</f>
        <v>#NAME?</v>
      </c>
      <c t="str" s="89" r="AC295">
        <f>ROUND(R294*F$9/12,2)</f>
        <v>#NAME?</v>
      </c>
      <c t="str" s="89" r="AD295">
        <f>ROUND(S294*G$9/12,2)</f>
        <v>#NAME?</v>
      </c>
      <c t="str" s="89" r="AE295">
        <f>ROUND(T294*H$9/12,2)</f>
        <v>#NAME?</v>
      </c>
      <c t="str" s="89" r="AF295">
        <f>ROUND(U294*I$9/12,2)</f>
        <v>#NAME?</v>
      </c>
      <c t="str" s="89" r="AG295">
        <f>ROUND(V294*J$9/12,2)</f>
        <v> -  </v>
      </c>
      <c t="str" s="89" r="AH295">
        <f>ROUND(W294*K$9/12,2)</f>
        <v> -  </v>
      </c>
      <c t="str" s="89" r="AI295">
        <f>ROUND(X294*L$9/12,2)</f>
        <v> -  </v>
      </c>
      <c t="str" s="89" r="AJ295">
        <f>ROUND(Y294*M$9/12,2)</f>
        <v> -  </v>
      </c>
      <c t="str" s="89" r="AK295">
        <f>ROUND(Z294*N$9/12,2)</f>
        <v> -  </v>
      </c>
      <c t="str" s="89" r="AL295">
        <f>SUM(AB295:AK295)</f>
        <v>#NAME?</v>
      </c>
      <c s="93" r="AM295"/>
      <c t="str" s="89" r="AN295">
        <f>IF(Q294&gt;0,IF((Q294+AB295)&lt;E$10,Q294+AB295,E$10),0)</f>
        <v>#NAME?</v>
      </c>
      <c t="str" s="89" r="AO295">
        <f>IF(R294&gt;0,IF((R294+AC295)&lt;F$10,R294+AC295,F$10),0)</f>
        <v>#NAME?</v>
      </c>
      <c t="str" s="89" r="AP295">
        <f>IF(S294&gt;0,IF((S294+AD295)&lt;G$10,S294+AD295,G$10),0)</f>
        <v>#NAME?</v>
      </c>
      <c t="str" s="89" r="AQ295">
        <f>IF(T294&gt;0,IF((T294+AE295)&lt;H$10,T294+AE295,H$10),0)</f>
        <v>#NAME?</v>
      </c>
      <c t="str" s="89" r="AR295">
        <f>IF(U294&gt;0,IF((U294+AF295)&lt;I$10,U294+AF295,I$10),0)</f>
        <v>#NAME?</v>
      </c>
      <c t="str" s="89" r="AS295">
        <f>IF(V294&gt;0,IF((V294+AG295)&lt;J$10,V294+AG295,J$10),0)</f>
        <v> -  </v>
      </c>
      <c t="str" s="89" r="AT295">
        <f>IF(W294&gt;0,IF((W294+AH295)&lt;K$10,W294+AH295,K$10),0)</f>
        <v> -  </v>
      </c>
      <c t="str" s="89" r="AU295">
        <f>IF(X294&gt;0,IF((X294+AI295)&lt;L$10,X294+AI295,L$10),0)</f>
        <v> -  </v>
      </c>
      <c t="str" s="89" r="AV295">
        <f>IF(Y294&gt;0,IF((Y294+AJ295)&lt;M$10,Y294+AJ295,M$10),0)</f>
        <v> -  </v>
      </c>
      <c t="str" s="89" r="AW295">
        <f>IF(Z294&gt;0,IF((Z294+AK295)&lt;N$10,Z294+AK295,N$10),0)</f>
        <v> -  </v>
      </c>
      <c t="str" s="89" r="AX295">
        <f>SUM(AN295:AW295)</f>
        <v>#NAME?</v>
      </c>
      <c s="89" r="AY295"/>
      <c t="str" s="91" r="AZ295">
        <f>IF(NOT(snowball),0,IF(Q294&lt;=0,0,IF(AN295+$C295&gt;Q294+AB295,Q294+AB295-AN295,$C295)))</f>
        <v>#NAME?</v>
      </c>
      <c t="str" s="89" r="BA295">
        <f>IF(NOT(snowball),0,IF(R294&lt;=0,0,IF($C295&lt;=SUM($AZ295:AZ295),0,IF(AO295+$C295-SUM($AZ295:AZ295)&gt;R294+AC295,R294+AC295-AO295,$C295-SUM($AZ295:AZ295)))))</f>
        <v>#NAME?</v>
      </c>
      <c t="str" s="89" r="BB295">
        <f>IF(NOT(snowball),0,IF(S294&lt;=0,0,IF($C295&lt;=SUM($AZ295:BA295),0,IF(AP295+$C295-SUM($AZ295:BA295)&gt;S294+AD295,S294+AD295-AP295,$C295-SUM($AZ295:BA295)))))</f>
        <v>#NAME?</v>
      </c>
      <c t="str" s="89" r="BC295">
        <f>IF(NOT(snowball),0,IF(T294&lt;=0,0,IF($C295&lt;=SUM($AZ295:BB295),0,IF(AQ295+$C295-SUM($AZ295:BB295)&gt;T294+AE295,T294+AE295-AQ295,$C295-SUM($AZ295:BB295)))))</f>
        <v>#NAME?</v>
      </c>
      <c t="str" s="89" r="BD295">
        <f>IF(NOT(snowball),0,IF(U294&lt;=0,0,IF($C295&lt;=SUM($AZ295:BC295),0,IF(AR295+$C295-SUM($AZ295:BC295)&gt;U294+AF295,U294+AF295-AR295,$C295-SUM($AZ295:BC295)))))</f>
        <v>#NAME?</v>
      </c>
      <c t="str" s="89" r="BE295">
        <f>IF(NOT(snowball),0,IF(V294&lt;=0,0,IF($C295&lt;=SUM($AZ295:BD295),0,IF(AS295+$C295-SUM($AZ295:BD295)&gt;V294+AG295,V294+AG295-AS295,$C295-SUM($AZ295:BD295)))))</f>
        <v>#NAME?</v>
      </c>
      <c t="str" s="89" r="BF295">
        <f>IF(NOT(snowball),0,IF(W294&lt;=0,0,IF($C295&lt;=SUM($AZ295:BE295),0,IF(AT295+$C295-SUM($AZ295:BE295)&gt;W294+AH295,W294+AH295-AT295,$C295-SUM($AZ295:BE295)))))</f>
        <v>#NAME?</v>
      </c>
      <c t="str" s="89" r="BG295">
        <f>IF(NOT(snowball),0,IF(X294&lt;=0,0,IF($C295&lt;=SUM($AZ295:BF295),0,IF(AU295+$C295-SUM($AZ295:BF295)&gt;X294+AI295,X294+AI295-AU295,$C295-SUM($AZ295:BF295)))))</f>
        <v>#NAME?</v>
      </c>
      <c t="str" s="89" r="BH295">
        <f>IF(NOT(snowball),0,IF(Y294&lt;=0,0,IF($C295&lt;=SUM($AZ295:BG295),0,IF(AV295+$C295-SUM($AZ295:BG295)&gt;Y294+AJ295,Y294+AJ295-AV295,$C295-SUM($AZ295:BG295)))))</f>
        <v>#NAME?</v>
      </c>
      <c t="str" s="89" r="BI295">
        <f>IF(NOT(snowball),0,IF(Z294&lt;=0,0,IF($C295&lt;=SUM($AZ295:BH295),0,IF(AW295+$C295-SUM($AZ295:BH295)&gt;Z294+AK295,Z294+AK295-AW295,$C295-SUM($AZ295:BH295)))))</f>
        <v>#NAME?</v>
      </c>
    </row>
    <row customHeight="1" r="296" ht="10.5">
      <c t="str" s="85" r="A296">
        <f>IF(SUM(Q295:Z295)&lt;=0,"",A295+1)</f>
        <v>#NAME?</v>
      </c>
      <c t="str" s="86" r="B296">
        <f>IF(A296="",NA(),DATE(YEAR(B295),MONTH(B295)+1,1))</f>
        <v>#NAME?</v>
      </c>
      <c t="str" s="87" r="C296">
        <f>IF(A296="","",IF(snowball,IF(($E$5-AX296)&lt;0,0,$E$5-AX296),"n/a")+D296)</f>
        <v>#NAME?</v>
      </c>
      <c s="88" r="D296"/>
      <c t="str" s="89" r="E296">
        <f>AN296+AZ296</f>
        <v>#NAME?</v>
      </c>
      <c t="str" s="89" r="F296">
        <f>AO296+BA296</f>
        <v>#NAME?</v>
      </c>
      <c t="str" s="89" r="G296">
        <f>AP296+BB296</f>
        <v>#NAME?</v>
      </c>
      <c t="str" s="89" r="H296">
        <f>AQ296+BC296</f>
        <v>#NAME?</v>
      </c>
      <c t="str" s="89" r="I296">
        <f>AR296+BD296</f>
        <v>#NAME?</v>
      </c>
      <c t="str" s="89" r="J296">
        <f>AS296+BE296</f>
        <v>#NAME?</v>
      </c>
      <c t="str" s="89" r="K296">
        <f>AT296+BF296</f>
        <v>#NAME?</v>
      </c>
      <c t="str" s="89" r="L296">
        <f>AU296+BG296</f>
        <v>#NAME?</v>
      </c>
      <c t="str" s="89" r="M296">
        <f>AV296+BH296</f>
        <v>#NAME?</v>
      </c>
      <c t="str" s="89" r="N296">
        <f>AW296+BI296</f>
        <v>#NAME?</v>
      </c>
      <c s="90" r="O296"/>
      <c t="str" s="89" r="P296">
        <f>SUM(Q296:Z296)</f>
        <v>#NAME?</v>
      </c>
      <c t="str" s="89" r="Q296">
        <f>IF(E$8=0,0,ROUND(Q295-(E296-AB296),2))</f>
        <v>#NAME?</v>
      </c>
      <c t="str" s="89" r="R296">
        <f>IF(F$8=0,0,ROUND(R295-(F296-AC296),2))</f>
        <v>#NAME?</v>
      </c>
      <c t="str" s="89" r="S296">
        <f>IF(G$8=0,0,ROUND(S295-(G296-AD296),2))</f>
        <v>#NAME?</v>
      </c>
      <c t="str" s="89" r="T296">
        <f>IF(H$8=0,0,ROUND(T295-(H296-AE296),2))</f>
        <v>#NAME?</v>
      </c>
      <c t="str" s="89" r="U296">
        <f>IF(I$8=0,0,ROUND(U295-(I296-AF296),2))</f>
        <v>#NAME?</v>
      </c>
      <c t="str" s="89" r="V296">
        <f>IF(J$8=0,0,ROUND(V295-(J296-AG296),2))</f>
        <v> -  </v>
      </c>
      <c t="str" s="89" r="W296">
        <f>IF(K$8=0,0,ROUND(W295-(K296-AH296),2))</f>
        <v> -  </v>
      </c>
      <c t="str" s="89" r="X296">
        <f>IF(L$8=0,0,ROUND(X295-(L296-AI296),2))</f>
        <v> -  </v>
      </c>
      <c t="str" s="89" r="Y296">
        <f>IF(M$8=0,0,ROUND(Y295-(M296-AJ296),2))</f>
        <v> -  </v>
      </c>
      <c t="str" s="89" r="Z296">
        <f>IF(N$8=0,0,ROUND(Z295-(N296-AK296),2))</f>
        <v> -  </v>
      </c>
      <c s="92" r="AA296"/>
      <c t="str" s="89" r="AB296">
        <f>ROUND(Q295*E$9/12,2)</f>
        <v>#NAME?</v>
      </c>
      <c t="str" s="89" r="AC296">
        <f>ROUND(R295*F$9/12,2)</f>
        <v>#NAME?</v>
      </c>
      <c t="str" s="89" r="AD296">
        <f>ROUND(S295*G$9/12,2)</f>
        <v>#NAME?</v>
      </c>
      <c t="str" s="89" r="AE296">
        <f>ROUND(T295*H$9/12,2)</f>
        <v>#NAME?</v>
      </c>
      <c t="str" s="89" r="AF296">
        <f>ROUND(U295*I$9/12,2)</f>
        <v>#NAME?</v>
      </c>
      <c t="str" s="89" r="AG296">
        <f>ROUND(V295*J$9/12,2)</f>
        <v> -  </v>
      </c>
      <c t="str" s="89" r="AH296">
        <f>ROUND(W295*K$9/12,2)</f>
        <v> -  </v>
      </c>
      <c t="str" s="89" r="AI296">
        <f>ROUND(X295*L$9/12,2)</f>
        <v> -  </v>
      </c>
      <c t="str" s="89" r="AJ296">
        <f>ROUND(Y295*M$9/12,2)</f>
        <v> -  </v>
      </c>
      <c t="str" s="89" r="AK296">
        <f>ROUND(Z295*N$9/12,2)</f>
        <v> -  </v>
      </c>
      <c t="str" s="89" r="AL296">
        <f>SUM(AB296:AK296)</f>
        <v>#NAME?</v>
      </c>
      <c s="93" r="AM296"/>
      <c t="str" s="89" r="AN296">
        <f>IF(Q295&gt;0,IF((Q295+AB296)&lt;E$10,Q295+AB296,E$10),0)</f>
        <v>#NAME?</v>
      </c>
      <c t="str" s="89" r="AO296">
        <f>IF(R295&gt;0,IF((R295+AC296)&lt;F$10,R295+AC296,F$10),0)</f>
        <v>#NAME?</v>
      </c>
      <c t="str" s="89" r="AP296">
        <f>IF(S295&gt;0,IF((S295+AD296)&lt;G$10,S295+AD296,G$10),0)</f>
        <v>#NAME?</v>
      </c>
      <c t="str" s="89" r="AQ296">
        <f>IF(T295&gt;0,IF((T295+AE296)&lt;H$10,T295+AE296,H$10),0)</f>
        <v>#NAME?</v>
      </c>
      <c t="str" s="89" r="AR296">
        <f>IF(U295&gt;0,IF((U295+AF296)&lt;I$10,U295+AF296,I$10),0)</f>
        <v>#NAME?</v>
      </c>
      <c t="str" s="89" r="AS296">
        <f>IF(V295&gt;0,IF((V295+AG296)&lt;J$10,V295+AG296,J$10),0)</f>
        <v> -  </v>
      </c>
      <c t="str" s="89" r="AT296">
        <f>IF(W295&gt;0,IF((W295+AH296)&lt;K$10,W295+AH296,K$10),0)</f>
        <v> -  </v>
      </c>
      <c t="str" s="89" r="AU296">
        <f>IF(X295&gt;0,IF((X295+AI296)&lt;L$10,X295+AI296,L$10),0)</f>
        <v> -  </v>
      </c>
      <c t="str" s="89" r="AV296">
        <f>IF(Y295&gt;0,IF((Y295+AJ296)&lt;M$10,Y295+AJ296,M$10),0)</f>
        <v> -  </v>
      </c>
      <c t="str" s="89" r="AW296">
        <f>IF(Z295&gt;0,IF((Z295+AK296)&lt;N$10,Z295+AK296,N$10),0)</f>
        <v> -  </v>
      </c>
      <c t="str" s="89" r="AX296">
        <f>SUM(AN296:AW296)</f>
        <v>#NAME?</v>
      </c>
      <c s="89" r="AY296"/>
      <c t="str" s="91" r="AZ296">
        <f>IF(NOT(snowball),0,IF(Q295&lt;=0,0,IF(AN296+$C296&gt;Q295+AB296,Q295+AB296-AN296,$C296)))</f>
        <v>#NAME?</v>
      </c>
      <c t="str" s="89" r="BA296">
        <f>IF(NOT(snowball),0,IF(R295&lt;=0,0,IF($C296&lt;=SUM($AZ296:AZ296),0,IF(AO296+$C296-SUM($AZ296:AZ296)&gt;R295+AC296,R295+AC296-AO296,$C296-SUM($AZ296:AZ296)))))</f>
        <v>#NAME?</v>
      </c>
      <c t="str" s="89" r="BB296">
        <f>IF(NOT(snowball),0,IF(S295&lt;=0,0,IF($C296&lt;=SUM($AZ296:BA296),0,IF(AP296+$C296-SUM($AZ296:BA296)&gt;S295+AD296,S295+AD296-AP296,$C296-SUM($AZ296:BA296)))))</f>
        <v>#NAME?</v>
      </c>
      <c t="str" s="89" r="BC296">
        <f>IF(NOT(snowball),0,IF(T295&lt;=0,0,IF($C296&lt;=SUM($AZ296:BB296),0,IF(AQ296+$C296-SUM($AZ296:BB296)&gt;T295+AE296,T295+AE296-AQ296,$C296-SUM($AZ296:BB296)))))</f>
        <v>#NAME?</v>
      </c>
      <c t="str" s="89" r="BD296">
        <f>IF(NOT(snowball),0,IF(U295&lt;=0,0,IF($C296&lt;=SUM($AZ296:BC296),0,IF(AR296+$C296-SUM($AZ296:BC296)&gt;U295+AF296,U295+AF296-AR296,$C296-SUM($AZ296:BC296)))))</f>
        <v>#NAME?</v>
      </c>
      <c t="str" s="89" r="BE296">
        <f>IF(NOT(snowball),0,IF(V295&lt;=0,0,IF($C296&lt;=SUM($AZ296:BD296),0,IF(AS296+$C296-SUM($AZ296:BD296)&gt;V295+AG296,V295+AG296-AS296,$C296-SUM($AZ296:BD296)))))</f>
        <v>#NAME?</v>
      </c>
      <c t="str" s="89" r="BF296">
        <f>IF(NOT(snowball),0,IF(W295&lt;=0,0,IF($C296&lt;=SUM($AZ296:BE296),0,IF(AT296+$C296-SUM($AZ296:BE296)&gt;W295+AH296,W295+AH296-AT296,$C296-SUM($AZ296:BE296)))))</f>
        <v>#NAME?</v>
      </c>
      <c t="str" s="89" r="BG296">
        <f>IF(NOT(snowball),0,IF(X295&lt;=0,0,IF($C296&lt;=SUM($AZ296:BF296),0,IF(AU296+$C296-SUM($AZ296:BF296)&gt;X295+AI296,X295+AI296-AU296,$C296-SUM($AZ296:BF296)))))</f>
        <v>#NAME?</v>
      </c>
      <c t="str" s="89" r="BH296">
        <f>IF(NOT(snowball),0,IF(Y295&lt;=0,0,IF($C296&lt;=SUM($AZ296:BG296),0,IF(AV296+$C296-SUM($AZ296:BG296)&gt;Y295+AJ296,Y295+AJ296-AV296,$C296-SUM($AZ296:BG296)))))</f>
        <v>#NAME?</v>
      </c>
      <c t="str" s="89" r="BI296">
        <f>IF(NOT(snowball),0,IF(Z295&lt;=0,0,IF($C296&lt;=SUM($AZ296:BH296),0,IF(AW296+$C296-SUM($AZ296:BH296)&gt;Z295+AK296,Z295+AK296-AW296,$C296-SUM($AZ296:BH296)))))</f>
        <v>#NAME?</v>
      </c>
    </row>
    <row customHeight="1" r="297" ht="10.5">
      <c t="str" s="85" r="A297">
        <f>IF(SUM(Q296:Z296)&lt;=0,"",A296+1)</f>
        <v>#NAME?</v>
      </c>
      <c t="str" s="86" r="B297">
        <f>IF(A297="",NA(),DATE(YEAR(B296),MONTH(B296)+1,1))</f>
        <v>#NAME?</v>
      </c>
      <c t="str" s="87" r="C297">
        <f>IF(A297="","",IF(snowball,IF(($E$5-AX297)&lt;0,0,$E$5-AX297),"n/a")+D297)</f>
        <v>#NAME?</v>
      </c>
      <c s="88" r="D297"/>
      <c t="str" s="89" r="E297">
        <f>AN297+AZ297</f>
        <v>#NAME?</v>
      </c>
      <c t="str" s="89" r="F297">
        <f>AO297+BA297</f>
        <v>#NAME?</v>
      </c>
      <c t="str" s="89" r="G297">
        <f>AP297+BB297</f>
        <v>#NAME?</v>
      </c>
      <c t="str" s="89" r="H297">
        <f>AQ297+BC297</f>
        <v>#NAME?</v>
      </c>
      <c t="str" s="89" r="I297">
        <f>AR297+BD297</f>
        <v>#NAME?</v>
      </c>
      <c t="str" s="89" r="J297">
        <f>AS297+BE297</f>
        <v>#NAME?</v>
      </c>
      <c t="str" s="89" r="K297">
        <f>AT297+BF297</f>
        <v>#NAME?</v>
      </c>
      <c t="str" s="89" r="L297">
        <f>AU297+BG297</f>
        <v>#NAME?</v>
      </c>
      <c t="str" s="89" r="M297">
        <f>AV297+BH297</f>
        <v>#NAME?</v>
      </c>
      <c t="str" s="89" r="N297">
        <f>AW297+BI297</f>
        <v>#NAME?</v>
      </c>
      <c s="90" r="O297"/>
      <c t="str" s="89" r="P297">
        <f>SUM(Q297:Z297)</f>
        <v>#NAME?</v>
      </c>
      <c t="str" s="89" r="Q297">
        <f>IF(E$8=0,0,ROUND(Q296-(E297-AB297),2))</f>
        <v>#NAME?</v>
      </c>
      <c t="str" s="89" r="R297">
        <f>IF(F$8=0,0,ROUND(R296-(F297-AC297),2))</f>
        <v>#NAME?</v>
      </c>
      <c t="str" s="89" r="S297">
        <f>IF(G$8=0,0,ROUND(S296-(G297-AD297),2))</f>
        <v>#NAME?</v>
      </c>
      <c t="str" s="89" r="T297">
        <f>IF(H$8=0,0,ROUND(T296-(H297-AE297),2))</f>
        <v>#NAME?</v>
      </c>
      <c t="str" s="89" r="U297">
        <f>IF(I$8=0,0,ROUND(U296-(I297-AF297),2))</f>
        <v>#NAME?</v>
      </c>
      <c t="str" s="89" r="V297">
        <f>IF(J$8=0,0,ROUND(V296-(J297-AG297),2))</f>
        <v> -  </v>
      </c>
      <c t="str" s="89" r="W297">
        <f>IF(K$8=0,0,ROUND(W296-(K297-AH297),2))</f>
        <v> -  </v>
      </c>
      <c t="str" s="89" r="X297">
        <f>IF(L$8=0,0,ROUND(X296-(L297-AI297),2))</f>
        <v> -  </v>
      </c>
      <c t="str" s="89" r="Y297">
        <f>IF(M$8=0,0,ROUND(Y296-(M297-AJ297),2))</f>
        <v> -  </v>
      </c>
      <c t="str" s="89" r="Z297">
        <f>IF(N$8=0,0,ROUND(Z296-(N297-AK297),2))</f>
        <v> -  </v>
      </c>
      <c s="92" r="AA297"/>
      <c t="str" s="89" r="AB297">
        <f>ROUND(Q296*E$9/12,2)</f>
        <v>#NAME?</v>
      </c>
      <c t="str" s="89" r="AC297">
        <f>ROUND(R296*F$9/12,2)</f>
        <v>#NAME?</v>
      </c>
      <c t="str" s="89" r="AD297">
        <f>ROUND(S296*G$9/12,2)</f>
        <v>#NAME?</v>
      </c>
      <c t="str" s="89" r="AE297">
        <f>ROUND(T296*H$9/12,2)</f>
        <v>#NAME?</v>
      </c>
      <c t="str" s="89" r="AF297">
        <f>ROUND(U296*I$9/12,2)</f>
        <v>#NAME?</v>
      </c>
      <c t="str" s="89" r="AG297">
        <f>ROUND(V296*J$9/12,2)</f>
        <v> -  </v>
      </c>
      <c t="str" s="89" r="AH297">
        <f>ROUND(W296*K$9/12,2)</f>
        <v> -  </v>
      </c>
      <c t="str" s="89" r="AI297">
        <f>ROUND(X296*L$9/12,2)</f>
        <v> -  </v>
      </c>
      <c t="str" s="89" r="AJ297">
        <f>ROUND(Y296*M$9/12,2)</f>
        <v> -  </v>
      </c>
      <c t="str" s="89" r="AK297">
        <f>ROUND(Z296*N$9/12,2)</f>
        <v> -  </v>
      </c>
      <c t="str" s="89" r="AL297">
        <f>SUM(AB297:AK297)</f>
        <v>#NAME?</v>
      </c>
      <c s="93" r="AM297"/>
      <c t="str" s="89" r="AN297">
        <f>IF(Q296&gt;0,IF((Q296+AB297)&lt;E$10,Q296+AB297,E$10),0)</f>
        <v>#NAME?</v>
      </c>
      <c t="str" s="89" r="AO297">
        <f>IF(R296&gt;0,IF((R296+AC297)&lt;F$10,R296+AC297,F$10),0)</f>
        <v>#NAME?</v>
      </c>
      <c t="str" s="89" r="AP297">
        <f>IF(S296&gt;0,IF((S296+AD297)&lt;G$10,S296+AD297,G$10),0)</f>
        <v>#NAME?</v>
      </c>
      <c t="str" s="89" r="AQ297">
        <f>IF(T296&gt;0,IF((T296+AE297)&lt;H$10,T296+AE297,H$10),0)</f>
        <v>#NAME?</v>
      </c>
      <c t="str" s="89" r="AR297">
        <f>IF(U296&gt;0,IF((U296+AF297)&lt;I$10,U296+AF297,I$10),0)</f>
        <v>#NAME?</v>
      </c>
      <c t="str" s="89" r="AS297">
        <f>IF(V296&gt;0,IF((V296+AG297)&lt;J$10,V296+AG297,J$10),0)</f>
        <v> -  </v>
      </c>
      <c t="str" s="89" r="AT297">
        <f>IF(W296&gt;0,IF((W296+AH297)&lt;K$10,W296+AH297,K$10),0)</f>
        <v> -  </v>
      </c>
      <c t="str" s="89" r="AU297">
        <f>IF(X296&gt;0,IF((X296+AI297)&lt;L$10,X296+AI297,L$10),0)</f>
        <v> -  </v>
      </c>
      <c t="str" s="89" r="AV297">
        <f>IF(Y296&gt;0,IF((Y296+AJ297)&lt;M$10,Y296+AJ297,M$10),0)</f>
        <v> -  </v>
      </c>
      <c t="str" s="89" r="AW297">
        <f>IF(Z296&gt;0,IF((Z296+AK297)&lt;N$10,Z296+AK297,N$10),0)</f>
        <v> -  </v>
      </c>
      <c t="str" s="89" r="AX297">
        <f>SUM(AN297:AW297)</f>
        <v>#NAME?</v>
      </c>
      <c s="89" r="AY297"/>
      <c t="str" s="91" r="AZ297">
        <f>IF(NOT(snowball),0,IF(Q296&lt;=0,0,IF(AN297+$C297&gt;Q296+AB297,Q296+AB297-AN297,$C297)))</f>
        <v>#NAME?</v>
      </c>
      <c t="str" s="89" r="BA297">
        <f>IF(NOT(snowball),0,IF(R296&lt;=0,0,IF($C297&lt;=SUM($AZ297:AZ297),0,IF(AO297+$C297-SUM($AZ297:AZ297)&gt;R296+AC297,R296+AC297-AO297,$C297-SUM($AZ297:AZ297)))))</f>
        <v>#NAME?</v>
      </c>
      <c t="str" s="89" r="BB297">
        <f>IF(NOT(snowball),0,IF(S296&lt;=0,0,IF($C297&lt;=SUM($AZ297:BA297),0,IF(AP297+$C297-SUM($AZ297:BA297)&gt;S296+AD297,S296+AD297-AP297,$C297-SUM($AZ297:BA297)))))</f>
        <v>#NAME?</v>
      </c>
      <c t="str" s="89" r="BC297">
        <f>IF(NOT(snowball),0,IF(T296&lt;=0,0,IF($C297&lt;=SUM($AZ297:BB297),0,IF(AQ297+$C297-SUM($AZ297:BB297)&gt;T296+AE297,T296+AE297-AQ297,$C297-SUM($AZ297:BB297)))))</f>
        <v>#NAME?</v>
      </c>
      <c t="str" s="89" r="BD297">
        <f>IF(NOT(snowball),0,IF(U296&lt;=0,0,IF($C297&lt;=SUM($AZ297:BC297),0,IF(AR297+$C297-SUM($AZ297:BC297)&gt;U296+AF297,U296+AF297-AR297,$C297-SUM($AZ297:BC297)))))</f>
        <v>#NAME?</v>
      </c>
      <c t="str" s="89" r="BE297">
        <f>IF(NOT(snowball),0,IF(V296&lt;=0,0,IF($C297&lt;=SUM($AZ297:BD297),0,IF(AS297+$C297-SUM($AZ297:BD297)&gt;V296+AG297,V296+AG297-AS297,$C297-SUM($AZ297:BD297)))))</f>
        <v>#NAME?</v>
      </c>
      <c t="str" s="89" r="BF297">
        <f>IF(NOT(snowball),0,IF(W296&lt;=0,0,IF($C297&lt;=SUM($AZ297:BE297),0,IF(AT297+$C297-SUM($AZ297:BE297)&gt;W296+AH297,W296+AH297-AT297,$C297-SUM($AZ297:BE297)))))</f>
        <v>#NAME?</v>
      </c>
      <c t="str" s="89" r="BG297">
        <f>IF(NOT(snowball),0,IF(X296&lt;=0,0,IF($C297&lt;=SUM($AZ297:BF297),0,IF(AU297+$C297-SUM($AZ297:BF297)&gt;X296+AI297,X296+AI297-AU297,$C297-SUM($AZ297:BF297)))))</f>
        <v>#NAME?</v>
      </c>
      <c t="str" s="89" r="BH297">
        <f>IF(NOT(snowball),0,IF(Y296&lt;=0,0,IF($C297&lt;=SUM($AZ297:BG297),0,IF(AV297+$C297-SUM($AZ297:BG297)&gt;Y296+AJ297,Y296+AJ297-AV297,$C297-SUM($AZ297:BG297)))))</f>
        <v>#NAME?</v>
      </c>
      <c t="str" s="89" r="BI297">
        <f>IF(NOT(snowball),0,IF(Z296&lt;=0,0,IF($C297&lt;=SUM($AZ297:BH297),0,IF(AW297+$C297-SUM($AZ297:BH297)&gt;Z296+AK297,Z296+AK297-AW297,$C297-SUM($AZ297:BH297)))))</f>
        <v>#NAME?</v>
      </c>
    </row>
    <row customHeight="1" r="298" ht="10.5">
      <c t="str" s="85" r="A298">
        <f>IF(SUM(Q297:Z297)&lt;=0,"",A297+1)</f>
        <v>#NAME?</v>
      </c>
      <c t="str" s="86" r="B298">
        <f>IF(A298="",NA(),DATE(YEAR(B297),MONTH(B297)+1,1))</f>
        <v>#NAME?</v>
      </c>
      <c t="str" s="87" r="C298">
        <f>IF(A298="","",IF(snowball,IF(($E$5-AX298)&lt;0,0,$E$5-AX298),"n/a")+D298)</f>
        <v>#NAME?</v>
      </c>
      <c s="88" r="D298"/>
      <c t="str" s="89" r="E298">
        <f>AN298+AZ298</f>
        <v>#NAME?</v>
      </c>
      <c t="str" s="89" r="F298">
        <f>AO298+BA298</f>
        <v>#NAME?</v>
      </c>
      <c t="str" s="89" r="G298">
        <f>AP298+BB298</f>
        <v>#NAME?</v>
      </c>
      <c t="str" s="89" r="H298">
        <f>AQ298+BC298</f>
        <v>#NAME?</v>
      </c>
      <c t="str" s="89" r="I298">
        <f>AR298+BD298</f>
        <v>#NAME?</v>
      </c>
      <c t="str" s="89" r="J298">
        <f>AS298+BE298</f>
        <v>#NAME?</v>
      </c>
      <c t="str" s="89" r="K298">
        <f>AT298+BF298</f>
        <v>#NAME?</v>
      </c>
      <c t="str" s="89" r="L298">
        <f>AU298+BG298</f>
        <v>#NAME?</v>
      </c>
      <c t="str" s="89" r="M298">
        <f>AV298+BH298</f>
        <v>#NAME?</v>
      </c>
      <c t="str" s="89" r="N298">
        <f>AW298+BI298</f>
        <v>#NAME?</v>
      </c>
      <c s="90" r="O298"/>
      <c t="str" s="89" r="P298">
        <f>SUM(Q298:Z298)</f>
        <v>#NAME?</v>
      </c>
      <c t="str" s="89" r="Q298">
        <f>IF(E$8=0,0,ROUND(Q297-(E298-AB298),2))</f>
        <v>#NAME?</v>
      </c>
      <c t="str" s="89" r="R298">
        <f>IF(F$8=0,0,ROUND(R297-(F298-AC298),2))</f>
        <v>#NAME?</v>
      </c>
      <c t="str" s="89" r="S298">
        <f>IF(G$8=0,0,ROUND(S297-(G298-AD298),2))</f>
        <v>#NAME?</v>
      </c>
      <c t="str" s="89" r="T298">
        <f>IF(H$8=0,0,ROUND(T297-(H298-AE298),2))</f>
        <v>#NAME?</v>
      </c>
      <c t="str" s="89" r="U298">
        <f>IF(I$8=0,0,ROUND(U297-(I298-AF298),2))</f>
        <v>#NAME?</v>
      </c>
      <c t="str" s="89" r="V298">
        <f>IF(J$8=0,0,ROUND(V297-(J298-AG298),2))</f>
        <v> -  </v>
      </c>
      <c t="str" s="89" r="W298">
        <f>IF(K$8=0,0,ROUND(W297-(K298-AH298),2))</f>
        <v> -  </v>
      </c>
      <c t="str" s="89" r="X298">
        <f>IF(L$8=0,0,ROUND(X297-(L298-AI298),2))</f>
        <v> -  </v>
      </c>
      <c t="str" s="89" r="Y298">
        <f>IF(M$8=0,0,ROUND(Y297-(M298-AJ298),2))</f>
        <v> -  </v>
      </c>
      <c t="str" s="89" r="Z298">
        <f>IF(N$8=0,0,ROUND(Z297-(N298-AK298),2))</f>
        <v> -  </v>
      </c>
      <c s="92" r="AA298"/>
      <c t="str" s="89" r="AB298">
        <f>ROUND(Q297*E$9/12,2)</f>
        <v>#NAME?</v>
      </c>
      <c t="str" s="89" r="AC298">
        <f>ROUND(R297*F$9/12,2)</f>
        <v>#NAME?</v>
      </c>
      <c t="str" s="89" r="AD298">
        <f>ROUND(S297*G$9/12,2)</f>
        <v>#NAME?</v>
      </c>
      <c t="str" s="89" r="AE298">
        <f>ROUND(T297*H$9/12,2)</f>
        <v>#NAME?</v>
      </c>
      <c t="str" s="89" r="AF298">
        <f>ROUND(U297*I$9/12,2)</f>
        <v>#NAME?</v>
      </c>
      <c t="str" s="89" r="AG298">
        <f>ROUND(V297*J$9/12,2)</f>
        <v> -  </v>
      </c>
      <c t="str" s="89" r="AH298">
        <f>ROUND(W297*K$9/12,2)</f>
        <v> -  </v>
      </c>
      <c t="str" s="89" r="AI298">
        <f>ROUND(X297*L$9/12,2)</f>
        <v> -  </v>
      </c>
      <c t="str" s="89" r="AJ298">
        <f>ROUND(Y297*M$9/12,2)</f>
        <v> -  </v>
      </c>
      <c t="str" s="89" r="AK298">
        <f>ROUND(Z297*N$9/12,2)</f>
        <v> -  </v>
      </c>
      <c t="str" s="89" r="AL298">
        <f>SUM(AB298:AK298)</f>
        <v>#NAME?</v>
      </c>
      <c s="93" r="AM298"/>
      <c t="str" s="89" r="AN298">
        <f>IF(Q297&gt;0,IF((Q297+AB298)&lt;E$10,Q297+AB298,E$10),0)</f>
        <v>#NAME?</v>
      </c>
      <c t="str" s="89" r="AO298">
        <f>IF(R297&gt;0,IF((R297+AC298)&lt;F$10,R297+AC298,F$10),0)</f>
        <v>#NAME?</v>
      </c>
      <c t="str" s="89" r="AP298">
        <f>IF(S297&gt;0,IF((S297+AD298)&lt;G$10,S297+AD298,G$10),0)</f>
        <v>#NAME?</v>
      </c>
      <c t="str" s="89" r="AQ298">
        <f>IF(T297&gt;0,IF((T297+AE298)&lt;H$10,T297+AE298,H$10),0)</f>
        <v>#NAME?</v>
      </c>
      <c t="str" s="89" r="AR298">
        <f>IF(U297&gt;0,IF((U297+AF298)&lt;I$10,U297+AF298,I$10),0)</f>
        <v>#NAME?</v>
      </c>
      <c t="str" s="89" r="AS298">
        <f>IF(V297&gt;0,IF((V297+AG298)&lt;J$10,V297+AG298,J$10),0)</f>
        <v> -  </v>
      </c>
      <c t="str" s="89" r="AT298">
        <f>IF(W297&gt;0,IF((W297+AH298)&lt;K$10,W297+AH298,K$10),0)</f>
        <v> -  </v>
      </c>
      <c t="str" s="89" r="AU298">
        <f>IF(X297&gt;0,IF((X297+AI298)&lt;L$10,X297+AI298,L$10),0)</f>
        <v> -  </v>
      </c>
      <c t="str" s="89" r="AV298">
        <f>IF(Y297&gt;0,IF((Y297+AJ298)&lt;M$10,Y297+AJ298,M$10),0)</f>
        <v> -  </v>
      </c>
      <c t="str" s="89" r="AW298">
        <f>IF(Z297&gt;0,IF((Z297+AK298)&lt;N$10,Z297+AK298,N$10),0)</f>
        <v> -  </v>
      </c>
      <c t="str" s="89" r="AX298">
        <f>SUM(AN298:AW298)</f>
        <v>#NAME?</v>
      </c>
      <c s="89" r="AY298"/>
      <c t="str" s="91" r="AZ298">
        <f>IF(NOT(snowball),0,IF(Q297&lt;=0,0,IF(AN298+$C298&gt;Q297+AB298,Q297+AB298-AN298,$C298)))</f>
        <v>#NAME?</v>
      </c>
      <c t="str" s="89" r="BA298">
        <f>IF(NOT(snowball),0,IF(R297&lt;=0,0,IF($C298&lt;=SUM($AZ298:AZ298),0,IF(AO298+$C298-SUM($AZ298:AZ298)&gt;R297+AC298,R297+AC298-AO298,$C298-SUM($AZ298:AZ298)))))</f>
        <v>#NAME?</v>
      </c>
      <c t="str" s="89" r="BB298">
        <f>IF(NOT(snowball),0,IF(S297&lt;=0,0,IF($C298&lt;=SUM($AZ298:BA298),0,IF(AP298+$C298-SUM($AZ298:BA298)&gt;S297+AD298,S297+AD298-AP298,$C298-SUM($AZ298:BA298)))))</f>
        <v>#NAME?</v>
      </c>
      <c t="str" s="89" r="BC298">
        <f>IF(NOT(snowball),0,IF(T297&lt;=0,0,IF($C298&lt;=SUM($AZ298:BB298),0,IF(AQ298+$C298-SUM($AZ298:BB298)&gt;T297+AE298,T297+AE298-AQ298,$C298-SUM($AZ298:BB298)))))</f>
        <v>#NAME?</v>
      </c>
      <c t="str" s="89" r="BD298">
        <f>IF(NOT(snowball),0,IF(U297&lt;=0,0,IF($C298&lt;=SUM($AZ298:BC298),0,IF(AR298+$C298-SUM($AZ298:BC298)&gt;U297+AF298,U297+AF298-AR298,$C298-SUM($AZ298:BC298)))))</f>
        <v>#NAME?</v>
      </c>
      <c t="str" s="89" r="BE298">
        <f>IF(NOT(snowball),0,IF(V297&lt;=0,0,IF($C298&lt;=SUM($AZ298:BD298),0,IF(AS298+$C298-SUM($AZ298:BD298)&gt;V297+AG298,V297+AG298-AS298,$C298-SUM($AZ298:BD298)))))</f>
        <v>#NAME?</v>
      </c>
      <c t="str" s="89" r="BF298">
        <f>IF(NOT(snowball),0,IF(W297&lt;=0,0,IF($C298&lt;=SUM($AZ298:BE298),0,IF(AT298+$C298-SUM($AZ298:BE298)&gt;W297+AH298,W297+AH298-AT298,$C298-SUM($AZ298:BE298)))))</f>
        <v>#NAME?</v>
      </c>
      <c t="str" s="89" r="BG298">
        <f>IF(NOT(snowball),0,IF(X297&lt;=0,0,IF($C298&lt;=SUM($AZ298:BF298),0,IF(AU298+$C298-SUM($AZ298:BF298)&gt;X297+AI298,X297+AI298-AU298,$C298-SUM($AZ298:BF298)))))</f>
        <v>#NAME?</v>
      </c>
      <c t="str" s="89" r="BH298">
        <f>IF(NOT(snowball),0,IF(Y297&lt;=0,0,IF($C298&lt;=SUM($AZ298:BG298),0,IF(AV298+$C298-SUM($AZ298:BG298)&gt;Y297+AJ298,Y297+AJ298-AV298,$C298-SUM($AZ298:BG298)))))</f>
        <v>#NAME?</v>
      </c>
      <c t="str" s="89" r="BI298">
        <f>IF(NOT(snowball),0,IF(Z297&lt;=0,0,IF($C298&lt;=SUM($AZ298:BH298),0,IF(AW298+$C298-SUM($AZ298:BH298)&gt;Z297+AK298,Z297+AK298-AW298,$C298-SUM($AZ298:BH298)))))</f>
        <v>#NAME?</v>
      </c>
    </row>
    <row customHeight="1" r="299" ht="10.5">
      <c t="str" s="85" r="A299">
        <f>IF(SUM(Q298:Z298)&lt;=0,"",A298+1)</f>
        <v>#NAME?</v>
      </c>
      <c t="str" s="86" r="B299">
        <f>IF(A299="",NA(),DATE(YEAR(B298),MONTH(B298)+1,1))</f>
        <v>#NAME?</v>
      </c>
      <c t="str" s="87" r="C299">
        <f>IF(A299="","",IF(snowball,IF(($E$5-AX299)&lt;0,0,$E$5-AX299),"n/a")+D299)</f>
        <v>#NAME?</v>
      </c>
      <c s="88" r="D299"/>
      <c t="str" s="89" r="E299">
        <f>AN299+AZ299</f>
        <v>#NAME?</v>
      </c>
      <c t="str" s="89" r="F299">
        <f>AO299+BA299</f>
        <v>#NAME?</v>
      </c>
      <c t="str" s="89" r="G299">
        <f>AP299+BB299</f>
        <v>#NAME?</v>
      </c>
      <c t="str" s="89" r="H299">
        <f>AQ299+BC299</f>
        <v>#NAME?</v>
      </c>
      <c t="str" s="89" r="I299">
        <f>AR299+BD299</f>
        <v>#NAME?</v>
      </c>
      <c t="str" s="89" r="J299">
        <f>AS299+BE299</f>
        <v>#NAME?</v>
      </c>
      <c t="str" s="89" r="K299">
        <f>AT299+BF299</f>
        <v>#NAME?</v>
      </c>
      <c t="str" s="89" r="L299">
        <f>AU299+BG299</f>
        <v>#NAME?</v>
      </c>
      <c t="str" s="89" r="M299">
        <f>AV299+BH299</f>
        <v>#NAME?</v>
      </c>
      <c t="str" s="89" r="N299">
        <f>AW299+BI299</f>
        <v>#NAME?</v>
      </c>
      <c s="90" r="O299"/>
      <c t="str" s="89" r="P299">
        <f>SUM(Q299:Z299)</f>
        <v>#NAME?</v>
      </c>
      <c t="str" s="89" r="Q299">
        <f>IF(E$8=0,0,ROUND(Q298-(E299-AB299),2))</f>
        <v>#NAME?</v>
      </c>
      <c t="str" s="89" r="R299">
        <f>IF(F$8=0,0,ROUND(R298-(F299-AC299),2))</f>
        <v>#NAME?</v>
      </c>
      <c t="str" s="89" r="S299">
        <f>IF(G$8=0,0,ROUND(S298-(G299-AD299),2))</f>
        <v>#NAME?</v>
      </c>
      <c t="str" s="89" r="T299">
        <f>IF(H$8=0,0,ROUND(T298-(H299-AE299),2))</f>
        <v>#NAME?</v>
      </c>
      <c t="str" s="89" r="U299">
        <f>IF(I$8=0,0,ROUND(U298-(I299-AF299),2))</f>
        <v>#NAME?</v>
      </c>
      <c t="str" s="89" r="V299">
        <f>IF(J$8=0,0,ROUND(V298-(J299-AG299),2))</f>
        <v> -  </v>
      </c>
      <c t="str" s="89" r="W299">
        <f>IF(K$8=0,0,ROUND(W298-(K299-AH299),2))</f>
        <v> -  </v>
      </c>
      <c t="str" s="89" r="X299">
        <f>IF(L$8=0,0,ROUND(X298-(L299-AI299),2))</f>
        <v> -  </v>
      </c>
      <c t="str" s="89" r="Y299">
        <f>IF(M$8=0,0,ROUND(Y298-(M299-AJ299),2))</f>
        <v> -  </v>
      </c>
      <c t="str" s="89" r="Z299">
        <f>IF(N$8=0,0,ROUND(Z298-(N299-AK299),2))</f>
        <v> -  </v>
      </c>
      <c s="92" r="AA299"/>
      <c t="str" s="89" r="AB299">
        <f>ROUND(Q298*E$9/12,2)</f>
        <v>#NAME?</v>
      </c>
      <c t="str" s="89" r="AC299">
        <f>ROUND(R298*F$9/12,2)</f>
        <v>#NAME?</v>
      </c>
      <c t="str" s="89" r="AD299">
        <f>ROUND(S298*G$9/12,2)</f>
        <v>#NAME?</v>
      </c>
      <c t="str" s="89" r="AE299">
        <f>ROUND(T298*H$9/12,2)</f>
        <v>#NAME?</v>
      </c>
      <c t="str" s="89" r="AF299">
        <f>ROUND(U298*I$9/12,2)</f>
        <v>#NAME?</v>
      </c>
      <c t="str" s="89" r="AG299">
        <f>ROUND(V298*J$9/12,2)</f>
        <v> -  </v>
      </c>
      <c t="str" s="89" r="AH299">
        <f>ROUND(W298*K$9/12,2)</f>
        <v> -  </v>
      </c>
      <c t="str" s="89" r="AI299">
        <f>ROUND(X298*L$9/12,2)</f>
        <v> -  </v>
      </c>
      <c t="str" s="89" r="AJ299">
        <f>ROUND(Y298*M$9/12,2)</f>
        <v> -  </v>
      </c>
      <c t="str" s="89" r="AK299">
        <f>ROUND(Z298*N$9/12,2)</f>
        <v> -  </v>
      </c>
      <c t="str" s="89" r="AL299">
        <f>SUM(AB299:AK299)</f>
        <v>#NAME?</v>
      </c>
      <c s="93" r="AM299"/>
      <c t="str" s="89" r="AN299">
        <f>IF(Q298&gt;0,IF((Q298+AB299)&lt;E$10,Q298+AB299,E$10),0)</f>
        <v>#NAME?</v>
      </c>
      <c t="str" s="89" r="AO299">
        <f>IF(R298&gt;0,IF((R298+AC299)&lt;F$10,R298+AC299,F$10),0)</f>
        <v>#NAME?</v>
      </c>
      <c t="str" s="89" r="AP299">
        <f>IF(S298&gt;0,IF((S298+AD299)&lt;G$10,S298+AD299,G$10),0)</f>
        <v>#NAME?</v>
      </c>
      <c t="str" s="89" r="AQ299">
        <f>IF(T298&gt;0,IF((T298+AE299)&lt;H$10,T298+AE299,H$10),0)</f>
        <v>#NAME?</v>
      </c>
      <c t="str" s="89" r="AR299">
        <f>IF(U298&gt;0,IF((U298+AF299)&lt;I$10,U298+AF299,I$10),0)</f>
        <v>#NAME?</v>
      </c>
      <c t="str" s="89" r="AS299">
        <f>IF(V298&gt;0,IF((V298+AG299)&lt;J$10,V298+AG299,J$10),0)</f>
        <v> -  </v>
      </c>
      <c t="str" s="89" r="AT299">
        <f>IF(W298&gt;0,IF((W298+AH299)&lt;K$10,W298+AH299,K$10),0)</f>
        <v> -  </v>
      </c>
      <c t="str" s="89" r="AU299">
        <f>IF(X298&gt;0,IF((X298+AI299)&lt;L$10,X298+AI299,L$10),0)</f>
        <v> -  </v>
      </c>
      <c t="str" s="89" r="AV299">
        <f>IF(Y298&gt;0,IF((Y298+AJ299)&lt;M$10,Y298+AJ299,M$10),0)</f>
        <v> -  </v>
      </c>
      <c t="str" s="89" r="AW299">
        <f>IF(Z298&gt;0,IF((Z298+AK299)&lt;N$10,Z298+AK299,N$10),0)</f>
        <v> -  </v>
      </c>
      <c t="str" s="89" r="AX299">
        <f>SUM(AN299:AW299)</f>
        <v>#NAME?</v>
      </c>
      <c s="89" r="AY299"/>
      <c t="str" s="91" r="AZ299">
        <f>IF(NOT(snowball),0,IF(Q298&lt;=0,0,IF(AN299+$C299&gt;Q298+AB299,Q298+AB299-AN299,$C299)))</f>
        <v>#NAME?</v>
      </c>
      <c t="str" s="89" r="BA299">
        <f>IF(NOT(snowball),0,IF(R298&lt;=0,0,IF($C299&lt;=SUM($AZ299:AZ299),0,IF(AO299+$C299-SUM($AZ299:AZ299)&gt;R298+AC299,R298+AC299-AO299,$C299-SUM($AZ299:AZ299)))))</f>
        <v>#NAME?</v>
      </c>
      <c t="str" s="89" r="BB299">
        <f>IF(NOT(snowball),0,IF(S298&lt;=0,0,IF($C299&lt;=SUM($AZ299:BA299),0,IF(AP299+$C299-SUM($AZ299:BA299)&gt;S298+AD299,S298+AD299-AP299,$C299-SUM($AZ299:BA299)))))</f>
        <v>#NAME?</v>
      </c>
      <c t="str" s="89" r="BC299">
        <f>IF(NOT(snowball),0,IF(T298&lt;=0,0,IF($C299&lt;=SUM($AZ299:BB299),0,IF(AQ299+$C299-SUM($AZ299:BB299)&gt;T298+AE299,T298+AE299-AQ299,$C299-SUM($AZ299:BB299)))))</f>
        <v>#NAME?</v>
      </c>
      <c t="str" s="89" r="BD299">
        <f>IF(NOT(snowball),0,IF(U298&lt;=0,0,IF($C299&lt;=SUM($AZ299:BC299),0,IF(AR299+$C299-SUM($AZ299:BC299)&gt;U298+AF299,U298+AF299-AR299,$C299-SUM($AZ299:BC299)))))</f>
        <v>#NAME?</v>
      </c>
      <c t="str" s="89" r="BE299">
        <f>IF(NOT(snowball),0,IF(V298&lt;=0,0,IF($C299&lt;=SUM($AZ299:BD299),0,IF(AS299+$C299-SUM($AZ299:BD299)&gt;V298+AG299,V298+AG299-AS299,$C299-SUM($AZ299:BD299)))))</f>
        <v>#NAME?</v>
      </c>
      <c t="str" s="89" r="BF299">
        <f>IF(NOT(snowball),0,IF(W298&lt;=0,0,IF($C299&lt;=SUM($AZ299:BE299),0,IF(AT299+$C299-SUM($AZ299:BE299)&gt;W298+AH299,W298+AH299-AT299,$C299-SUM($AZ299:BE299)))))</f>
        <v>#NAME?</v>
      </c>
      <c t="str" s="89" r="BG299">
        <f>IF(NOT(snowball),0,IF(X298&lt;=0,0,IF($C299&lt;=SUM($AZ299:BF299),0,IF(AU299+$C299-SUM($AZ299:BF299)&gt;X298+AI299,X298+AI299-AU299,$C299-SUM($AZ299:BF299)))))</f>
        <v>#NAME?</v>
      </c>
      <c t="str" s="89" r="BH299">
        <f>IF(NOT(snowball),0,IF(Y298&lt;=0,0,IF($C299&lt;=SUM($AZ299:BG299),0,IF(AV299+$C299-SUM($AZ299:BG299)&gt;Y298+AJ299,Y298+AJ299-AV299,$C299-SUM($AZ299:BG299)))))</f>
        <v>#NAME?</v>
      </c>
      <c t="str" s="89" r="BI299">
        <f>IF(NOT(snowball),0,IF(Z298&lt;=0,0,IF($C299&lt;=SUM($AZ299:BH299),0,IF(AW299+$C299-SUM($AZ299:BH299)&gt;Z298+AK299,Z298+AK299-AW299,$C299-SUM($AZ299:BH299)))))</f>
        <v>#NAME?</v>
      </c>
    </row>
    <row customHeight="1" r="300" ht="10.5">
      <c t="str" s="85" r="A300">
        <f>IF(SUM(Q299:Z299)&lt;=0,"",A299+1)</f>
        <v>#NAME?</v>
      </c>
      <c t="str" s="86" r="B300">
        <f>IF(A300="",NA(),DATE(YEAR(B299),MONTH(B299)+1,1))</f>
        <v>#NAME?</v>
      </c>
      <c t="str" s="87" r="C300">
        <f>IF(A300="","",IF(snowball,IF(($E$5-AX300)&lt;0,0,$E$5-AX300),"n/a")+D300)</f>
        <v>#NAME?</v>
      </c>
      <c s="88" r="D300"/>
      <c t="str" s="89" r="E300">
        <f>AN300+AZ300</f>
        <v>#NAME?</v>
      </c>
      <c t="str" s="89" r="F300">
        <f>AO300+BA300</f>
        <v>#NAME?</v>
      </c>
      <c t="str" s="89" r="G300">
        <f>AP300+BB300</f>
        <v>#NAME?</v>
      </c>
      <c t="str" s="89" r="H300">
        <f>AQ300+BC300</f>
        <v>#NAME?</v>
      </c>
      <c t="str" s="89" r="I300">
        <f>AR300+BD300</f>
        <v>#NAME?</v>
      </c>
      <c t="str" s="89" r="J300">
        <f>AS300+BE300</f>
        <v>#NAME?</v>
      </c>
      <c t="str" s="89" r="K300">
        <f>AT300+BF300</f>
        <v>#NAME?</v>
      </c>
      <c t="str" s="89" r="L300">
        <f>AU300+BG300</f>
        <v>#NAME?</v>
      </c>
      <c t="str" s="89" r="M300">
        <f>AV300+BH300</f>
        <v>#NAME?</v>
      </c>
      <c t="str" s="89" r="N300">
        <f>AW300+BI300</f>
        <v>#NAME?</v>
      </c>
      <c s="90" r="O300"/>
      <c t="str" s="89" r="P300">
        <f>SUM(Q300:Z300)</f>
        <v>#NAME?</v>
      </c>
      <c t="str" s="89" r="Q300">
        <f>IF(E$8=0,0,ROUND(Q299-(E300-AB300),2))</f>
        <v>#NAME?</v>
      </c>
      <c t="str" s="89" r="R300">
        <f>IF(F$8=0,0,ROUND(R299-(F300-AC300),2))</f>
        <v>#NAME?</v>
      </c>
      <c t="str" s="89" r="S300">
        <f>IF(G$8=0,0,ROUND(S299-(G300-AD300),2))</f>
        <v>#NAME?</v>
      </c>
      <c t="str" s="89" r="T300">
        <f>IF(H$8=0,0,ROUND(T299-(H300-AE300),2))</f>
        <v>#NAME?</v>
      </c>
      <c t="str" s="89" r="U300">
        <f>IF(I$8=0,0,ROUND(U299-(I300-AF300),2))</f>
        <v>#NAME?</v>
      </c>
      <c t="str" s="89" r="V300">
        <f>IF(J$8=0,0,ROUND(V299-(J300-AG300),2))</f>
        <v> -  </v>
      </c>
      <c t="str" s="89" r="W300">
        <f>IF(K$8=0,0,ROUND(W299-(K300-AH300),2))</f>
        <v> -  </v>
      </c>
      <c t="str" s="89" r="X300">
        <f>IF(L$8=0,0,ROUND(X299-(L300-AI300),2))</f>
        <v> -  </v>
      </c>
      <c t="str" s="89" r="Y300">
        <f>IF(M$8=0,0,ROUND(Y299-(M300-AJ300),2))</f>
        <v> -  </v>
      </c>
      <c t="str" s="89" r="Z300">
        <f>IF(N$8=0,0,ROUND(Z299-(N300-AK300),2))</f>
        <v> -  </v>
      </c>
      <c s="92" r="AA300"/>
      <c t="str" s="89" r="AB300">
        <f>ROUND(Q299*E$9/12,2)</f>
        <v>#NAME?</v>
      </c>
      <c t="str" s="89" r="AC300">
        <f>ROUND(R299*F$9/12,2)</f>
        <v>#NAME?</v>
      </c>
      <c t="str" s="89" r="AD300">
        <f>ROUND(S299*G$9/12,2)</f>
        <v>#NAME?</v>
      </c>
      <c t="str" s="89" r="AE300">
        <f>ROUND(T299*H$9/12,2)</f>
        <v>#NAME?</v>
      </c>
      <c t="str" s="89" r="AF300">
        <f>ROUND(U299*I$9/12,2)</f>
        <v>#NAME?</v>
      </c>
      <c t="str" s="89" r="AG300">
        <f>ROUND(V299*J$9/12,2)</f>
        <v> -  </v>
      </c>
      <c t="str" s="89" r="AH300">
        <f>ROUND(W299*K$9/12,2)</f>
        <v> -  </v>
      </c>
      <c t="str" s="89" r="AI300">
        <f>ROUND(X299*L$9/12,2)</f>
        <v> -  </v>
      </c>
      <c t="str" s="89" r="AJ300">
        <f>ROUND(Y299*M$9/12,2)</f>
        <v> -  </v>
      </c>
      <c t="str" s="89" r="AK300">
        <f>ROUND(Z299*N$9/12,2)</f>
        <v> -  </v>
      </c>
      <c t="str" s="89" r="AL300">
        <f>SUM(AB300:AK300)</f>
        <v>#NAME?</v>
      </c>
      <c s="93" r="AM300"/>
      <c t="str" s="89" r="AN300">
        <f>IF(Q299&gt;0,IF((Q299+AB300)&lt;E$10,Q299+AB300,E$10),0)</f>
        <v>#NAME?</v>
      </c>
      <c t="str" s="89" r="AO300">
        <f>IF(R299&gt;0,IF((R299+AC300)&lt;F$10,R299+AC300,F$10),0)</f>
        <v>#NAME?</v>
      </c>
      <c t="str" s="89" r="AP300">
        <f>IF(S299&gt;0,IF((S299+AD300)&lt;G$10,S299+AD300,G$10),0)</f>
        <v>#NAME?</v>
      </c>
      <c t="str" s="89" r="AQ300">
        <f>IF(T299&gt;0,IF((T299+AE300)&lt;H$10,T299+AE300,H$10),0)</f>
        <v>#NAME?</v>
      </c>
      <c t="str" s="89" r="AR300">
        <f>IF(U299&gt;0,IF((U299+AF300)&lt;I$10,U299+AF300,I$10),0)</f>
        <v>#NAME?</v>
      </c>
      <c t="str" s="89" r="AS300">
        <f>IF(V299&gt;0,IF((V299+AG300)&lt;J$10,V299+AG300,J$10),0)</f>
        <v> -  </v>
      </c>
      <c t="str" s="89" r="AT300">
        <f>IF(W299&gt;0,IF((W299+AH300)&lt;K$10,W299+AH300,K$10),0)</f>
        <v> -  </v>
      </c>
      <c t="str" s="89" r="AU300">
        <f>IF(X299&gt;0,IF((X299+AI300)&lt;L$10,X299+AI300,L$10),0)</f>
        <v> -  </v>
      </c>
      <c t="str" s="89" r="AV300">
        <f>IF(Y299&gt;0,IF((Y299+AJ300)&lt;M$10,Y299+AJ300,M$10),0)</f>
        <v> -  </v>
      </c>
      <c t="str" s="89" r="AW300">
        <f>IF(Z299&gt;0,IF((Z299+AK300)&lt;N$10,Z299+AK300,N$10),0)</f>
        <v> -  </v>
      </c>
      <c t="str" s="89" r="AX300">
        <f>SUM(AN300:AW300)</f>
        <v>#NAME?</v>
      </c>
      <c s="89" r="AY300"/>
      <c t="str" s="91" r="AZ300">
        <f>IF(NOT(snowball),0,IF(Q299&lt;=0,0,IF(AN300+$C300&gt;Q299+AB300,Q299+AB300-AN300,$C300)))</f>
        <v>#NAME?</v>
      </c>
      <c t="str" s="89" r="BA300">
        <f>IF(NOT(snowball),0,IF(R299&lt;=0,0,IF($C300&lt;=SUM($AZ300:AZ300),0,IF(AO300+$C300-SUM($AZ300:AZ300)&gt;R299+AC300,R299+AC300-AO300,$C300-SUM($AZ300:AZ300)))))</f>
        <v>#NAME?</v>
      </c>
      <c t="str" s="89" r="BB300">
        <f>IF(NOT(snowball),0,IF(S299&lt;=0,0,IF($C300&lt;=SUM($AZ300:BA300),0,IF(AP300+$C300-SUM($AZ300:BA300)&gt;S299+AD300,S299+AD300-AP300,$C300-SUM($AZ300:BA300)))))</f>
        <v>#NAME?</v>
      </c>
      <c t="str" s="89" r="BC300">
        <f>IF(NOT(snowball),0,IF(T299&lt;=0,0,IF($C300&lt;=SUM($AZ300:BB300),0,IF(AQ300+$C300-SUM($AZ300:BB300)&gt;T299+AE300,T299+AE300-AQ300,$C300-SUM($AZ300:BB300)))))</f>
        <v>#NAME?</v>
      </c>
      <c t="str" s="89" r="BD300">
        <f>IF(NOT(snowball),0,IF(U299&lt;=0,0,IF($C300&lt;=SUM($AZ300:BC300),0,IF(AR300+$C300-SUM($AZ300:BC300)&gt;U299+AF300,U299+AF300-AR300,$C300-SUM($AZ300:BC300)))))</f>
        <v>#NAME?</v>
      </c>
      <c t="str" s="89" r="BE300">
        <f>IF(NOT(snowball),0,IF(V299&lt;=0,0,IF($C300&lt;=SUM($AZ300:BD300),0,IF(AS300+$C300-SUM($AZ300:BD300)&gt;V299+AG300,V299+AG300-AS300,$C300-SUM($AZ300:BD300)))))</f>
        <v>#NAME?</v>
      </c>
      <c t="str" s="89" r="BF300">
        <f>IF(NOT(snowball),0,IF(W299&lt;=0,0,IF($C300&lt;=SUM($AZ300:BE300),0,IF(AT300+$C300-SUM($AZ300:BE300)&gt;W299+AH300,W299+AH300-AT300,$C300-SUM($AZ300:BE300)))))</f>
        <v>#NAME?</v>
      </c>
      <c t="str" s="89" r="BG300">
        <f>IF(NOT(snowball),0,IF(X299&lt;=0,0,IF($C300&lt;=SUM($AZ300:BF300),0,IF(AU300+$C300-SUM($AZ300:BF300)&gt;X299+AI300,X299+AI300-AU300,$C300-SUM($AZ300:BF300)))))</f>
        <v>#NAME?</v>
      </c>
      <c t="str" s="89" r="BH300">
        <f>IF(NOT(snowball),0,IF(Y299&lt;=0,0,IF($C300&lt;=SUM($AZ300:BG300),0,IF(AV300+$C300-SUM($AZ300:BG300)&gt;Y299+AJ300,Y299+AJ300-AV300,$C300-SUM($AZ300:BG300)))))</f>
        <v>#NAME?</v>
      </c>
      <c t="str" s="89" r="BI300">
        <f>IF(NOT(snowball),0,IF(Z299&lt;=0,0,IF($C300&lt;=SUM($AZ300:BH300),0,IF(AW300+$C300-SUM($AZ300:BH300)&gt;Z299+AK300,Z299+AK300-AW300,$C300-SUM($AZ300:BH300)))))</f>
        <v>#NAME?</v>
      </c>
    </row>
    <row customHeight="1" r="301" ht="10.5">
      <c t="str" s="85" r="A301">
        <f>IF(SUM(Q300:Z300)&lt;=0,"",A300+1)</f>
        <v>#NAME?</v>
      </c>
      <c t="str" s="86" r="B301">
        <f>IF(A301="",NA(),DATE(YEAR(B300),MONTH(B300)+1,1))</f>
        <v>#NAME?</v>
      </c>
      <c t="str" s="87" r="C301">
        <f>IF(A301="","",IF(snowball,IF(($E$5-AX301)&lt;0,0,$E$5-AX301),"n/a")+D301)</f>
        <v>#NAME?</v>
      </c>
      <c s="88" r="D301"/>
      <c t="str" s="89" r="E301">
        <f>AN301+AZ301</f>
        <v>#NAME?</v>
      </c>
      <c t="str" s="89" r="F301">
        <f>AO301+BA301</f>
        <v>#NAME?</v>
      </c>
      <c t="str" s="89" r="G301">
        <f>AP301+BB301</f>
        <v>#NAME?</v>
      </c>
      <c t="str" s="89" r="H301">
        <f>AQ301+BC301</f>
        <v>#NAME?</v>
      </c>
      <c t="str" s="89" r="I301">
        <f>AR301+BD301</f>
        <v>#NAME?</v>
      </c>
      <c t="str" s="89" r="J301">
        <f>AS301+BE301</f>
        <v>#NAME?</v>
      </c>
      <c t="str" s="89" r="K301">
        <f>AT301+BF301</f>
        <v>#NAME?</v>
      </c>
      <c t="str" s="89" r="L301">
        <f>AU301+BG301</f>
        <v>#NAME?</v>
      </c>
      <c t="str" s="89" r="M301">
        <f>AV301+BH301</f>
        <v>#NAME?</v>
      </c>
      <c t="str" s="89" r="N301">
        <f>AW301+BI301</f>
        <v>#NAME?</v>
      </c>
      <c s="90" r="O301"/>
      <c t="str" s="89" r="P301">
        <f>SUM(Q301:Z301)</f>
        <v>#NAME?</v>
      </c>
      <c t="str" s="89" r="Q301">
        <f>IF(E$8=0,0,ROUND(Q300-(E301-AB301),2))</f>
        <v>#NAME?</v>
      </c>
      <c t="str" s="89" r="R301">
        <f>IF(F$8=0,0,ROUND(R300-(F301-AC301),2))</f>
        <v>#NAME?</v>
      </c>
      <c t="str" s="89" r="S301">
        <f>IF(G$8=0,0,ROUND(S300-(G301-AD301),2))</f>
        <v>#NAME?</v>
      </c>
      <c t="str" s="89" r="T301">
        <f>IF(H$8=0,0,ROUND(T300-(H301-AE301),2))</f>
        <v>#NAME?</v>
      </c>
      <c t="str" s="89" r="U301">
        <f>IF(I$8=0,0,ROUND(U300-(I301-AF301),2))</f>
        <v>#NAME?</v>
      </c>
      <c t="str" s="89" r="V301">
        <f>IF(J$8=0,0,ROUND(V300-(J301-AG301),2))</f>
        <v> -  </v>
      </c>
      <c t="str" s="89" r="W301">
        <f>IF(K$8=0,0,ROUND(W300-(K301-AH301),2))</f>
        <v> -  </v>
      </c>
      <c t="str" s="89" r="X301">
        <f>IF(L$8=0,0,ROUND(X300-(L301-AI301),2))</f>
        <v> -  </v>
      </c>
      <c t="str" s="89" r="Y301">
        <f>IF(M$8=0,0,ROUND(Y300-(M301-AJ301),2))</f>
        <v> -  </v>
      </c>
      <c t="str" s="89" r="Z301">
        <f>IF(N$8=0,0,ROUND(Z300-(N301-AK301),2))</f>
        <v> -  </v>
      </c>
      <c s="92" r="AA301"/>
      <c t="str" s="89" r="AB301">
        <f>ROUND(Q300*E$9/12,2)</f>
        <v>#NAME?</v>
      </c>
      <c t="str" s="89" r="AC301">
        <f>ROUND(R300*F$9/12,2)</f>
        <v>#NAME?</v>
      </c>
      <c t="str" s="89" r="AD301">
        <f>ROUND(S300*G$9/12,2)</f>
        <v>#NAME?</v>
      </c>
      <c t="str" s="89" r="AE301">
        <f>ROUND(T300*H$9/12,2)</f>
        <v>#NAME?</v>
      </c>
      <c t="str" s="89" r="AF301">
        <f>ROUND(U300*I$9/12,2)</f>
        <v>#NAME?</v>
      </c>
      <c t="str" s="89" r="AG301">
        <f>ROUND(V300*J$9/12,2)</f>
        <v> -  </v>
      </c>
      <c t="str" s="89" r="AH301">
        <f>ROUND(W300*K$9/12,2)</f>
        <v> -  </v>
      </c>
      <c t="str" s="89" r="AI301">
        <f>ROUND(X300*L$9/12,2)</f>
        <v> -  </v>
      </c>
      <c t="str" s="89" r="AJ301">
        <f>ROUND(Y300*M$9/12,2)</f>
        <v> -  </v>
      </c>
      <c t="str" s="89" r="AK301">
        <f>ROUND(Z300*N$9/12,2)</f>
        <v> -  </v>
      </c>
      <c t="str" s="89" r="AL301">
        <f>SUM(AB301:AK301)</f>
        <v>#NAME?</v>
      </c>
      <c s="93" r="AM301"/>
      <c t="str" s="89" r="AN301">
        <f>IF(Q300&gt;0,IF((Q300+AB301)&lt;E$10,Q300+AB301,E$10),0)</f>
        <v>#NAME?</v>
      </c>
      <c t="str" s="89" r="AO301">
        <f>IF(R300&gt;0,IF((R300+AC301)&lt;F$10,R300+AC301,F$10),0)</f>
        <v>#NAME?</v>
      </c>
      <c t="str" s="89" r="AP301">
        <f>IF(S300&gt;0,IF((S300+AD301)&lt;G$10,S300+AD301,G$10),0)</f>
        <v>#NAME?</v>
      </c>
      <c t="str" s="89" r="AQ301">
        <f>IF(T300&gt;0,IF((T300+AE301)&lt;H$10,T300+AE301,H$10),0)</f>
        <v>#NAME?</v>
      </c>
      <c t="str" s="89" r="AR301">
        <f>IF(U300&gt;0,IF((U300+AF301)&lt;I$10,U300+AF301,I$10),0)</f>
        <v>#NAME?</v>
      </c>
      <c t="str" s="89" r="AS301">
        <f>IF(V300&gt;0,IF((V300+AG301)&lt;J$10,V300+AG301,J$10),0)</f>
        <v> -  </v>
      </c>
      <c t="str" s="89" r="AT301">
        <f>IF(W300&gt;0,IF((W300+AH301)&lt;K$10,W300+AH301,K$10),0)</f>
        <v> -  </v>
      </c>
      <c t="str" s="89" r="AU301">
        <f>IF(X300&gt;0,IF((X300+AI301)&lt;L$10,X300+AI301,L$10),0)</f>
        <v> -  </v>
      </c>
      <c t="str" s="89" r="AV301">
        <f>IF(Y300&gt;0,IF((Y300+AJ301)&lt;M$10,Y300+AJ301,M$10),0)</f>
        <v> -  </v>
      </c>
      <c t="str" s="89" r="AW301">
        <f>IF(Z300&gt;0,IF((Z300+AK301)&lt;N$10,Z300+AK301,N$10),0)</f>
        <v> -  </v>
      </c>
      <c t="str" s="89" r="AX301">
        <f>SUM(AN301:AW301)</f>
        <v>#NAME?</v>
      </c>
      <c s="89" r="AY301"/>
      <c t="str" s="91" r="AZ301">
        <f>IF(NOT(snowball),0,IF(Q300&lt;=0,0,IF(AN301+$C301&gt;Q300+AB301,Q300+AB301-AN301,$C301)))</f>
        <v>#NAME?</v>
      </c>
      <c t="str" s="89" r="BA301">
        <f>IF(NOT(snowball),0,IF(R300&lt;=0,0,IF($C301&lt;=SUM($AZ301:AZ301),0,IF(AO301+$C301-SUM($AZ301:AZ301)&gt;R300+AC301,R300+AC301-AO301,$C301-SUM($AZ301:AZ301)))))</f>
        <v>#NAME?</v>
      </c>
      <c t="str" s="89" r="BB301">
        <f>IF(NOT(snowball),0,IF(S300&lt;=0,0,IF($C301&lt;=SUM($AZ301:BA301),0,IF(AP301+$C301-SUM($AZ301:BA301)&gt;S300+AD301,S300+AD301-AP301,$C301-SUM($AZ301:BA301)))))</f>
        <v>#NAME?</v>
      </c>
      <c t="str" s="89" r="BC301">
        <f>IF(NOT(snowball),0,IF(T300&lt;=0,0,IF($C301&lt;=SUM($AZ301:BB301),0,IF(AQ301+$C301-SUM($AZ301:BB301)&gt;T300+AE301,T300+AE301-AQ301,$C301-SUM($AZ301:BB301)))))</f>
        <v>#NAME?</v>
      </c>
      <c t="str" s="89" r="BD301">
        <f>IF(NOT(snowball),0,IF(U300&lt;=0,0,IF($C301&lt;=SUM($AZ301:BC301),0,IF(AR301+$C301-SUM($AZ301:BC301)&gt;U300+AF301,U300+AF301-AR301,$C301-SUM($AZ301:BC301)))))</f>
        <v>#NAME?</v>
      </c>
      <c t="str" s="89" r="BE301">
        <f>IF(NOT(snowball),0,IF(V300&lt;=0,0,IF($C301&lt;=SUM($AZ301:BD301),0,IF(AS301+$C301-SUM($AZ301:BD301)&gt;V300+AG301,V300+AG301-AS301,$C301-SUM($AZ301:BD301)))))</f>
        <v>#NAME?</v>
      </c>
      <c t="str" s="89" r="BF301">
        <f>IF(NOT(snowball),0,IF(W300&lt;=0,0,IF($C301&lt;=SUM($AZ301:BE301),0,IF(AT301+$C301-SUM($AZ301:BE301)&gt;W300+AH301,W300+AH301-AT301,$C301-SUM($AZ301:BE301)))))</f>
        <v>#NAME?</v>
      </c>
      <c t="str" s="89" r="BG301">
        <f>IF(NOT(snowball),0,IF(X300&lt;=0,0,IF($C301&lt;=SUM($AZ301:BF301),0,IF(AU301+$C301-SUM($AZ301:BF301)&gt;X300+AI301,X300+AI301-AU301,$C301-SUM($AZ301:BF301)))))</f>
        <v>#NAME?</v>
      </c>
      <c t="str" s="89" r="BH301">
        <f>IF(NOT(snowball),0,IF(Y300&lt;=0,0,IF($C301&lt;=SUM($AZ301:BG301),0,IF(AV301+$C301-SUM($AZ301:BG301)&gt;Y300+AJ301,Y300+AJ301-AV301,$C301-SUM($AZ301:BG301)))))</f>
        <v>#NAME?</v>
      </c>
      <c t="str" s="89" r="BI301">
        <f>IF(NOT(snowball),0,IF(Z300&lt;=0,0,IF($C301&lt;=SUM($AZ301:BH301),0,IF(AW301+$C301-SUM($AZ301:BH301)&gt;Z300+AK301,Z300+AK301-AW301,$C301-SUM($AZ301:BH301)))))</f>
        <v>#NAME?</v>
      </c>
    </row>
    <row customHeight="1" r="302" ht="10.5">
      <c t="str" s="85" r="A302">
        <f>IF(SUM(Q301:Z301)&lt;=0,"",A301+1)</f>
        <v>#NAME?</v>
      </c>
      <c t="str" s="86" r="B302">
        <f>IF(A302="",NA(),DATE(YEAR(B301),MONTH(B301)+1,1))</f>
        <v>#NAME?</v>
      </c>
      <c t="str" s="87" r="C302">
        <f>IF(A302="","",IF(snowball,IF(($E$5-AX302)&lt;0,0,$E$5-AX302),"n/a")+D302)</f>
        <v>#NAME?</v>
      </c>
      <c s="88" r="D302"/>
      <c t="str" s="89" r="E302">
        <f>AN302+AZ302</f>
        <v>#NAME?</v>
      </c>
      <c t="str" s="89" r="F302">
        <f>AO302+BA302</f>
        <v>#NAME?</v>
      </c>
      <c t="str" s="89" r="G302">
        <f>AP302+BB302</f>
        <v>#NAME?</v>
      </c>
      <c t="str" s="89" r="H302">
        <f>AQ302+BC302</f>
        <v>#NAME?</v>
      </c>
      <c t="str" s="89" r="I302">
        <f>AR302+BD302</f>
        <v>#NAME?</v>
      </c>
      <c t="str" s="89" r="J302">
        <f>AS302+BE302</f>
        <v>#NAME?</v>
      </c>
      <c t="str" s="89" r="K302">
        <f>AT302+BF302</f>
        <v>#NAME?</v>
      </c>
      <c t="str" s="89" r="L302">
        <f>AU302+BG302</f>
        <v>#NAME?</v>
      </c>
      <c t="str" s="89" r="M302">
        <f>AV302+BH302</f>
        <v>#NAME?</v>
      </c>
      <c t="str" s="89" r="N302">
        <f>AW302+BI302</f>
        <v>#NAME?</v>
      </c>
      <c s="90" r="O302"/>
      <c t="str" s="89" r="P302">
        <f>SUM(Q302:Z302)</f>
        <v>#NAME?</v>
      </c>
      <c t="str" s="89" r="Q302">
        <f>IF(E$8=0,0,ROUND(Q301-(E302-AB302),2))</f>
        <v>#NAME?</v>
      </c>
      <c t="str" s="89" r="R302">
        <f>IF(F$8=0,0,ROUND(R301-(F302-AC302),2))</f>
        <v>#NAME?</v>
      </c>
      <c t="str" s="89" r="S302">
        <f>IF(G$8=0,0,ROUND(S301-(G302-AD302),2))</f>
        <v>#NAME?</v>
      </c>
      <c t="str" s="89" r="T302">
        <f>IF(H$8=0,0,ROUND(T301-(H302-AE302),2))</f>
        <v>#NAME?</v>
      </c>
      <c t="str" s="89" r="U302">
        <f>IF(I$8=0,0,ROUND(U301-(I302-AF302),2))</f>
        <v>#NAME?</v>
      </c>
      <c t="str" s="89" r="V302">
        <f>IF(J$8=0,0,ROUND(V301-(J302-AG302),2))</f>
        <v> -  </v>
      </c>
      <c t="str" s="89" r="W302">
        <f>IF(K$8=0,0,ROUND(W301-(K302-AH302),2))</f>
        <v> -  </v>
      </c>
      <c t="str" s="89" r="X302">
        <f>IF(L$8=0,0,ROUND(X301-(L302-AI302),2))</f>
        <v> -  </v>
      </c>
      <c t="str" s="89" r="Y302">
        <f>IF(M$8=0,0,ROUND(Y301-(M302-AJ302),2))</f>
        <v> -  </v>
      </c>
      <c t="str" s="89" r="Z302">
        <f>IF(N$8=0,0,ROUND(Z301-(N302-AK302),2))</f>
        <v> -  </v>
      </c>
      <c s="92" r="AA302"/>
      <c t="str" s="89" r="AB302">
        <f>ROUND(Q301*E$9/12,2)</f>
        <v>#NAME?</v>
      </c>
      <c t="str" s="89" r="AC302">
        <f>ROUND(R301*F$9/12,2)</f>
        <v>#NAME?</v>
      </c>
      <c t="str" s="89" r="AD302">
        <f>ROUND(S301*G$9/12,2)</f>
        <v>#NAME?</v>
      </c>
      <c t="str" s="89" r="AE302">
        <f>ROUND(T301*H$9/12,2)</f>
        <v>#NAME?</v>
      </c>
      <c t="str" s="89" r="AF302">
        <f>ROUND(U301*I$9/12,2)</f>
        <v>#NAME?</v>
      </c>
      <c t="str" s="89" r="AG302">
        <f>ROUND(V301*J$9/12,2)</f>
        <v> -  </v>
      </c>
      <c t="str" s="89" r="AH302">
        <f>ROUND(W301*K$9/12,2)</f>
        <v> -  </v>
      </c>
      <c t="str" s="89" r="AI302">
        <f>ROUND(X301*L$9/12,2)</f>
        <v> -  </v>
      </c>
      <c t="str" s="89" r="AJ302">
        <f>ROUND(Y301*M$9/12,2)</f>
        <v> -  </v>
      </c>
      <c t="str" s="89" r="AK302">
        <f>ROUND(Z301*N$9/12,2)</f>
        <v> -  </v>
      </c>
      <c t="str" s="89" r="AL302">
        <f>SUM(AB302:AK302)</f>
        <v>#NAME?</v>
      </c>
      <c s="93" r="AM302"/>
      <c t="str" s="89" r="AN302">
        <f>IF(Q301&gt;0,IF((Q301+AB302)&lt;E$10,Q301+AB302,E$10),0)</f>
        <v>#NAME?</v>
      </c>
      <c t="str" s="89" r="AO302">
        <f>IF(R301&gt;0,IF((R301+AC302)&lt;F$10,R301+AC302,F$10),0)</f>
        <v>#NAME?</v>
      </c>
      <c t="str" s="89" r="AP302">
        <f>IF(S301&gt;0,IF((S301+AD302)&lt;G$10,S301+AD302,G$10),0)</f>
        <v>#NAME?</v>
      </c>
      <c t="str" s="89" r="AQ302">
        <f>IF(T301&gt;0,IF((T301+AE302)&lt;H$10,T301+AE302,H$10),0)</f>
        <v>#NAME?</v>
      </c>
      <c t="str" s="89" r="AR302">
        <f>IF(U301&gt;0,IF((U301+AF302)&lt;I$10,U301+AF302,I$10),0)</f>
        <v>#NAME?</v>
      </c>
      <c t="str" s="89" r="AS302">
        <f>IF(V301&gt;0,IF((V301+AG302)&lt;J$10,V301+AG302,J$10),0)</f>
        <v> -  </v>
      </c>
      <c t="str" s="89" r="AT302">
        <f>IF(W301&gt;0,IF((W301+AH302)&lt;K$10,W301+AH302,K$10),0)</f>
        <v> -  </v>
      </c>
      <c t="str" s="89" r="AU302">
        <f>IF(X301&gt;0,IF((X301+AI302)&lt;L$10,X301+AI302,L$10),0)</f>
        <v> -  </v>
      </c>
      <c t="str" s="89" r="AV302">
        <f>IF(Y301&gt;0,IF((Y301+AJ302)&lt;M$10,Y301+AJ302,M$10),0)</f>
        <v> -  </v>
      </c>
      <c t="str" s="89" r="AW302">
        <f>IF(Z301&gt;0,IF((Z301+AK302)&lt;N$10,Z301+AK302,N$10),0)</f>
        <v> -  </v>
      </c>
      <c t="str" s="89" r="AX302">
        <f>SUM(AN302:AW302)</f>
        <v>#NAME?</v>
      </c>
      <c s="89" r="AY302"/>
      <c t="str" s="91" r="AZ302">
        <f>IF(NOT(snowball),0,IF(Q301&lt;=0,0,IF(AN302+$C302&gt;Q301+AB302,Q301+AB302-AN302,$C302)))</f>
        <v>#NAME?</v>
      </c>
      <c t="str" s="89" r="BA302">
        <f>IF(NOT(snowball),0,IF(R301&lt;=0,0,IF($C302&lt;=SUM($AZ302:AZ302),0,IF(AO302+$C302-SUM($AZ302:AZ302)&gt;R301+AC302,R301+AC302-AO302,$C302-SUM($AZ302:AZ302)))))</f>
        <v>#NAME?</v>
      </c>
      <c t="str" s="89" r="BB302">
        <f>IF(NOT(snowball),0,IF(S301&lt;=0,0,IF($C302&lt;=SUM($AZ302:BA302),0,IF(AP302+$C302-SUM($AZ302:BA302)&gt;S301+AD302,S301+AD302-AP302,$C302-SUM($AZ302:BA302)))))</f>
        <v>#NAME?</v>
      </c>
      <c t="str" s="89" r="BC302">
        <f>IF(NOT(snowball),0,IF(T301&lt;=0,0,IF($C302&lt;=SUM($AZ302:BB302),0,IF(AQ302+$C302-SUM($AZ302:BB302)&gt;T301+AE302,T301+AE302-AQ302,$C302-SUM($AZ302:BB302)))))</f>
        <v>#NAME?</v>
      </c>
      <c t="str" s="89" r="BD302">
        <f>IF(NOT(snowball),0,IF(U301&lt;=0,0,IF($C302&lt;=SUM($AZ302:BC302),0,IF(AR302+$C302-SUM($AZ302:BC302)&gt;U301+AF302,U301+AF302-AR302,$C302-SUM($AZ302:BC302)))))</f>
        <v>#NAME?</v>
      </c>
      <c t="str" s="89" r="BE302">
        <f>IF(NOT(snowball),0,IF(V301&lt;=0,0,IF($C302&lt;=SUM($AZ302:BD302),0,IF(AS302+$C302-SUM($AZ302:BD302)&gt;V301+AG302,V301+AG302-AS302,$C302-SUM($AZ302:BD302)))))</f>
        <v>#NAME?</v>
      </c>
      <c t="str" s="89" r="BF302">
        <f>IF(NOT(snowball),0,IF(W301&lt;=0,0,IF($C302&lt;=SUM($AZ302:BE302),0,IF(AT302+$C302-SUM($AZ302:BE302)&gt;W301+AH302,W301+AH302-AT302,$C302-SUM($AZ302:BE302)))))</f>
        <v>#NAME?</v>
      </c>
      <c t="str" s="89" r="BG302">
        <f>IF(NOT(snowball),0,IF(X301&lt;=0,0,IF($C302&lt;=SUM($AZ302:BF302),0,IF(AU302+$C302-SUM($AZ302:BF302)&gt;X301+AI302,X301+AI302-AU302,$C302-SUM($AZ302:BF302)))))</f>
        <v>#NAME?</v>
      </c>
      <c t="str" s="89" r="BH302">
        <f>IF(NOT(snowball),0,IF(Y301&lt;=0,0,IF($C302&lt;=SUM($AZ302:BG302),0,IF(AV302+$C302-SUM($AZ302:BG302)&gt;Y301+AJ302,Y301+AJ302-AV302,$C302-SUM($AZ302:BG302)))))</f>
        <v>#NAME?</v>
      </c>
      <c t="str" s="89" r="BI302">
        <f>IF(NOT(snowball),0,IF(Z301&lt;=0,0,IF($C302&lt;=SUM($AZ302:BH302),0,IF(AW302+$C302-SUM($AZ302:BH302)&gt;Z301+AK302,Z301+AK302-AW302,$C302-SUM($AZ302:BH302)))))</f>
        <v>#NAME?</v>
      </c>
    </row>
    <row customHeight="1" r="303" ht="10.5">
      <c t="str" s="85" r="A303">
        <f>IF(SUM(Q302:Z302)&lt;=0,"",A302+1)</f>
        <v>#NAME?</v>
      </c>
      <c t="str" s="86" r="B303">
        <f>IF(A303="",NA(),DATE(YEAR(B302),MONTH(B302)+1,1))</f>
        <v>#NAME?</v>
      </c>
      <c t="str" s="87" r="C303">
        <f>IF(A303="","",IF(snowball,IF(($E$5-AX303)&lt;0,0,$E$5-AX303),"n/a")+D303)</f>
        <v>#NAME?</v>
      </c>
      <c s="88" r="D303"/>
      <c t="str" s="89" r="E303">
        <f>AN303+AZ303</f>
        <v>#NAME?</v>
      </c>
      <c t="str" s="89" r="F303">
        <f>AO303+BA303</f>
        <v>#NAME?</v>
      </c>
      <c t="str" s="89" r="G303">
        <f>AP303+BB303</f>
        <v>#NAME?</v>
      </c>
      <c t="str" s="89" r="H303">
        <f>AQ303+BC303</f>
        <v>#NAME?</v>
      </c>
      <c t="str" s="89" r="I303">
        <f>AR303+BD303</f>
        <v>#NAME?</v>
      </c>
      <c t="str" s="89" r="J303">
        <f>AS303+BE303</f>
        <v>#NAME?</v>
      </c>
      <c t="str" s="89" r="K303">
        <f>AT303+BF303</f>
        <v>#NAME?</v>
      </c>
      <c t="str" s="89" r="L303">
        <f>AU303+BG303</f>
        <v>#NAME?</v>
      </c>
      <c t="str" s="89" r="M303">
        <f>AV303+BH303</f>
        <v>#NAME?</v>
      </c>
      <c t="str" s="89" r="N303">
        <f>AW303+BI303</f>
        <v>#NAME?</v>
      </c>
      <c s="90" r="O303"/>
      <c t="str" s="89" r="P303">
        <f>SUM(Q303:Z303)</f>
        <v>#NAME?</v>
      </c>
      <c t="str" s="89" r="Q303">
        <f>IF(E$8=0,0,ROUND(Q302-(E303-AB303),2))</f>
        <v>#NAME?</v>
      </c>
      <c t="str" s="89" r="R303">
        <f>IF(F$8=0,0,ROUND(R302-(F303-AC303),2))</f>
        <v>#NAME?</v>
      </c>
      <c t="str" s="89" r="S303">
        <f>IF(G$8=0,0,ROUND(S302-(G303-AD303),2))</f>
        <v>#NAME?</v>
      </c>
      <c t="str" s="89" r="T303">
        <f>IF(H$8=0,0,ROUND(T302-(H303-AE303),2))</f>
        <v>#NAME?</v>
      </c>
      <c t="str" s="89" r="U303">
        <f>IF(I$8=0,0,ROUND(U302-(I303-AF303),2))</f>
        <v>#NAME?</v>
      </c>
      <c t="str" s="89" r="V303">
        <f>IF(J$8=0,0,ROUND(V302-(J303-AG303),2))</f>
        <v> -  </v>
      </c>
      <c t="str" s="89" r="W303">
        <f>IF(K$8=0,0,ROUND(W302-(K303-AH303),2))</f>
        <v> -  </v>
      </c>
      <c t="str" s="89" r="X303">
        <f>IF(L$8=0,0,ROUND(X302-(L303-AI303),2))</f>
        <v> -  </v>
      </c>
      <c t="str" s="89" r="Y303">
        <f>IF(M$8=0,0,ROUND(Y302-(M303-AJ303),2))</f>
        <v> -  </v>
      </c>
      <c t="str" s="89" r="Z303">
        <f>IF(N$8=0,0,ROUND(Z302-(N303-AK303),2))</f>
        <v> -  </v>
      </c>
      <c s="92" r="AA303"/>
      <c t="str" s="89" r="AB303">
        <f>ROUND(Q302*E$9/12,2)</f>
        <v>#NAME?</v>
      </c>
      <c t="str" s="89" r="AC303">
        <f>ROUND(R302*F$9/12,2)</f>
        <v>#NAME?</v>
      </c>
      <c t="str" s="89" r="AD303">
        <f>ROUND(S302*G$9/12,2)</f>
        <v>#NAME?</v>
      </c>
      <c t="str" s="89" r="AE303">
        <f>ROUND(T302*H$9/12,2)</f>
        <v>#NAME?</v>
      </c>
      <c t="str" s="89" r="AF303">
        <f>ROUND(U302*I$9/12,2)</f>
        <v>#NAME?</v>
      </c>
      <c t="str" s="89" r="AG303">
        <f>ROUND(V302*J$9/12,2)</f>
        <v> -  </v>
      </c>
      <c t="str" s="89" r="AH303">
        <f>ROUND(W302*K$9/12,2)</f>
        <v> -  </v>
      </c>
      <c t="str" s="89" r="AI303">
        <f>ROUND(X302*L$9/12,2)</f>
        <v> -  </v>
      </c>
      <c t="str" s="89" r="AJ303">
        <f>ROUND(Y302*M$9/12,2)</f>
        <v> -  </v>
      </c>
      <c t="str" s="89" r="AK303">
        <f>ROUND(Z302*N$9/12,2)</f>
        <v> -  </v>
      </c>
      <c t="str" s="89" r="AL303">
        <f>SUM(AB303:AK303)</f>
        <v>#NAME?</v>
      </c>
      <c s="93" r="AM303"/>
      <c t="str" s="89" r="AN303">
        <f>IF(Q302&gt;0,IF((Q302+AB303)&lt;E$10,Q302+AB303,E$10),0)</f>
        <v>#NAME?</v>
      </c>
      <c t="str" s="89" r="AO303">
        <f>IF(R302&gt;0,IF((R302+AC303)&lt;F$10,R302+AC303,F$10),0)</f>
        <v>#NAME?</v>
      </c>
      <c t="str" s="89" r="AP303">
        <f>IF(S302&gt;0,IF((S302+AD303)&lt;G$10,S302+AD303,G$10),0)</f>
        <v>#NAME?</v>
      </c>
      <c t="str" s="89" r="AQ303">
        <f>IF(T302&gt;0,IF((T302+AE303)&lt;H$10,T302+AE303,H$10),0)</f>
        <v>#NAME?</v>
      </c>
      <c t="str" s="89" r="AR303">
        <f>IF(U302&gt;0,IF((U302+AF303)&lt;I$10,U302+AF303,I$10),0)</f>
        <v>#NAME?</v>
      </c>
      <c t="str" s="89" r="AS303">
        <f>IF(V302&gt;0,IF((V302+AG303)&lt;J$10,V302+AG303,J$10),0)</f>
        <v> -  </v>
      </c>
      <c t="str" s="89" r="AT303">
        <f>IF(W302&gt;0,IF((W302+AH303)&lt;K$10,W302+AH303,K$10),0)</f>
        <v> -  </v>
      </c>
      <c t="str" s="89" r="AU303">
        <f>IF(X302&gt;0,IF((X302+AI303)&lt;L$10,X302+AI303,L$10),0)</f>
        <v> -  </v>
      </c>
      <c t="str" s="89" r="AV303">
        <f>IF(Y302&gt;0,IF((Y302+AJ303)&lt;M$10,Y302+AJ303,M$10),0)</f>
        <v> -  </v>
      </c>
      <c t="str" s="89" r="AW303">
        <f>IF(Z302&gt;0,IF((Z302+AK303)&lt;N$10,Z302+AK303,N$10),0)</f>
        <v> -  </v>
      </c>
      <c t="str" s="89" r="AX303">
        <f>SUM(AN303:AW303)</f>
        <v>#NAME?</v>
      </c>
      <c s="89" r="AY303"/>
      <c t="str" s="91" r="AZ303">
        <f>IF(NOT(snowball),0,IF(Q302&lt;=0,0,IF(AN303+$C303&gt;Q302+AB303,Q302+AB303-AN303,$C303)))</f>
        <v>#NAME?</v>
      </c>
      <c t="str" s="89" r="BA303">
        <f>IF(NOT(snowball),0,IF(R302&lt;=0,0,IF($C303&lt;=SUM($AZ303:AZ303),0,IF(AO303+$C303-SUM($AZ303:AZ303)&gt;R302+AC303,R302+AC303-AO303,$C303-SUM($AZ303:AZ303)))))</f>
        <v>#NAME?</v>
      </c>
      <c t="str" s="89" r="BB303">
        <f>IF(NOT(snowball),0,IF(S302&lt;=0,0,IF($C303&lt;=SUM($AZ303:BA303),0,IF(AP303+$C303-SUM($AZ303:BA303)&gt;S302+AD303,S302+AD303-AP303,$C303-SUM($AZ303:BA303)))))</f>
        <v>#NAME?</v>
      </c>
      <c t="str" s="89" r="BC303">
        <f>IF(NOT(snowball),0,IF(T302&lt;=0,0,IF($C303&lt;=SUM($AZ303:BB303),0,IF(AQ303+$C303-SUM($AZ303:BB303)&gt;T302+AE303,T302+AE303-AQ303,$C303-SUM($AZ303:BB303)))))</f>
        <v>#NAME?</v>
      </c>
      <c t="str" s="89" r="BD303">
        <f>IF(NOT(snowball),0,IF(U302&lt;=0,0,IF($C303&lt;=SUM($AZ303:BC303),0,IF(AR303+$C303-SUM($AZ303:BC303)&gt;U302+AF303,U302+AF303-AR303,$C303-SUM($AZ303:BC303)))))</f>
        <v>#NAME?</v>
      </c>
      <c t="str" s="89" r="BE303">
        <f>IF(NOT(snowball),0,IF(V302&lt;=0,0,IF($C303&lt;=SUM($AZ303:BD303),0,IF(AS303+$C303-SUM($AZ303:BD303)&gt;V302+AG303,V302+AG303-AS303,$C303-SUM($AZ303:BD303)))))</f>
        <v>#NAME?</v>
      </c>
      <c t="str" s="89" r="BF303">
        <f>IF(NOT(snowball),0,IF(W302&lt;=0,0,IF($C303&lt;=SUM($AZ303:BE303),0,IF(AT303+$C303-SUM($AZ303:BE303)&gt;W302+AH303,W302+AH303-AT303,$C303-SUM($AZ303:BE303)))))</f>
        <v>#NAME?</v>
      </c>
      <c t="str" s="89" r="BG303">
        <f>IF(NOT(snowball),0,IF(X302&lt;=0,0,IF($C303&lt;=SUM($AZ303:BF303),0,IF(AU303+$C303-SUM($AZ303:BF303)&gt;X302+AI303,X302+AI303-AU303,$C303-SUM($AZ303:BF303)))))</f>
        <v>#NAME?</v>
      </c>
      <c t="str" s="89" r="BH303">
        <f>IF(NOT(snowball),0,IF(Y302&lt;=0,0,IF($C303&lt;=SUM($AZ303:BG303),0,IF(AV303+$C303-SUM($AZ303:BG303)&gt;Y302+AJ303,Y302+AJ303-AV303,$C303-SUM($AZ303:BG303)))))</f>
        <v>#NAME?</v>
      </c>
      <c t="str" s="89" r="BI303">
        <f>IF(NOT(snowball),0,IF(Z302&lt;=0,0,IF($C303&lt;=SUM($AZ303:BH303),0,IF(AW303+$C303-SUM($AZ303:BH303)&gt;Z302+AK303,Z302+AK303-AW303,$C303-SUM($AZ303:BH303)))))</f>
        <v>#NAME?</v>
      </c>
    </row>
    <row customHeight="1" r="304" ht="10.5">
      <c t="str" s="85" r="A304">
        <f>IF(SUM(Q303:Z303)&lt;=0,"",A303+1)</f>
        <v>#NAME?</v>
      </c>
      <c t="str" s="86" r="B304">
        <f>IF(A304="",NA(),DATE(YEAR(B303),MONTH(B303)+1,1))</f>
        <v>#NAME?</v>
      </c>
      <c t="str" s="87" r="C304">
        <f>IF(A304="","",IF(snowball,IF(($E$5-AX304)&lt;0,0,$E$5-AX304),"n/a")+D304)</f>
        <v>#NAME?</v>
      </c>
      <c s="88" r="D304"/>
      <c t="str" s="89" r="E304">
        <f>AN304+AZ304</f>
        <v>#NAME?</v>
      </c>
      <c t="str" s="89" r="F304">
        <f>AO304+BA304</f>
        <v>#NAME?</v>
      </c>
      <c t="str" s="89" r="G304">
        <f>AP304+BB304</f>
        <v>#NAME?</v>
      </c>
      <c t="str" s="89" r="H304">
        <f>AQ304+BC304</f>
        <v>#NAME?</v>
      </c>
      <c t="str" s="89" r="I304">
        <f>AR304+BD304</f>
        <v>#NAME?</v>
      </c>
      <c t="str" s="89" r="J304">
        <f>AS304+BE304</f>
        <v>#NAME?</v>
      </c>
      <c t="str" s="89" r="K304">
        <f>AT304+BF304</f>
        <v>#NAME?</v>
      </c>
      <c t="str" s="89" r="L304">
        <f>AU304+BG304</f>
        <v>#NAME?</v>
      </c>
      <c t="str" s="89" r="M304">
        <f>AV304+BH304</f>
        <v>#NAME?</v>
      </c>
      <c t="str" s="89" r="N304">
        <f>AW304+BI304</f>
        <v>#NAME?</v>
      </c>
      <c s="90" r="O304"/>
      <c t="str" s="89" r="P304">
        <f>SUM(Q304:Z304)</f>
        <v>#NAME?</v>
      </c>
      <c t="str" s="89" r="Q304">
        <f>IF(E$8=0,0,ROUND(Q303-(E304-AB304),2))</f>
        <v>#NAME?</v>
      </c>
      <c t="str" s="89" r="R304">
        <f>IF(F$8=0,0,ROUND(R303-(F304-AC304),2))</f>
        <v>#NAME?</v>
      </c>
      <c t="str" s="89" r="S304">
        <f>IF(G$8=0,0,ROUND(S303-(G304-AD304),2))</f>
        <v>#NAME?</v>
      </c>
      <c t="str" s="89" r="T304">
        <f>IF(H$8=0,0,ROUND(T303-(H304-AE304),2))</f>
        <v>#NAME?</v>
      </c>
      <c t="str" s="89" r="U304">
        <f>IF(I$8=0,0,ROUND(U303-(I304-AF304),2))</f>
        <v>#NAME?</v>
      </c>
      <c t="str" s="89" r="V304">
        <f>IF(J$8=0,0,ROUND(V303-(J304-AG304),2))</f>
        <v> -  </v>
      </c>
      <c t="str" s="89" r="W304">
        <f>IF(K$8=0,0,ROUND(W303-(K304-AH304),2))</f>
        <v> -  </v>
      </c>
      <c t="str" s="89" r="X304">
        <f>IF(L$8=0,0,ROUND(X303-(L304-AI304),2))</f>
        <v> -  </v>
      </c>
      <c t="str" s="89" r="Y304">
        <f>IF(M$8=0,0,ROUND(Y303-(M304-AJ304),2))</f>
        <v> -  </v>
      </c>
      <c t="str" s="89" r="Z304">
        <f>IF(N$8=0,0,ROUND(Z303-(N304-AK304),2))</f>
        <v> -  </v>
      </c>
      <c s="92" r="AA304"/>
      <c t="str" s="89" r="AB304">
        <f>ROUND(Q303*E$9/12,2)</f>
        <v>#NAME?</v>
      </c>
      <c t="str" s="89" r="AC304">
        <f>ROUND(R303*F$9/12,2)</f>
        <v>#NAME?</v>
      </c>
      <c t="str" s="89" r="AD304">
        <f>ROUND(S303*G$9/12,2)</f>
        <v>#NAME?</v>
      </c>
      <c t="str" s="89" r="AE304">
        <f>ROUND(T303*H$9/12,2)</f>
        <v>#NAME?</v>
      </c>
      <c t="str" s="89" r="AF304">
        <f>ROUND(U303*I$9/12,2)</f>
        <v>#NAME?</v>
      </c>
      <c t="str" s="89" r="AG304">
        <f>ROUND(V303*J$9/12,2)</f>
        <v> -  </v>
      </c>
      <c t="str" s="89" r="AH304">
        <f>ROUND(W303*K$9/12,2)</f>
        <v> -  </v>
      </c>
      <c t="str" s="89" r="AI304">
        <f>ROUND(X303*L$9/12,2)</f>
        <v> -  </v>
      </c>
      <c t="str" s="89" r="AJ304">
        <f>ROUND(Y303*M$9/12,2)</f>
        <v> -  </v>
      </c>
      <c t="str" s="89" r="AK304">
        <f>ROUND(Z303*N$9/12,2)</f>
        <v> -  </v>
      </c>
      <c t="str" s="89" r="AL304">
        <f>SUM(AB304:AK304)</f>
        <v>#NAME?</v>
      </c>
      <c s="93" r="AM304"/>
      <c t="str" s="89" r="AN304">
        <f>IF(Q303&gt;0,IF((Q303+AB304)&lt;E$10,Q303+AB304,E$10),0)</f>
        <v>#NAME?</v>
      </c>
      <c t="str" s="89" r="AO304">
        <f>IF(R303&gt;0,IF((R303+AC304)&lt;F$10,R303+AC304,F$10),0)</f>
        <v>#NAME?</v>
      </c>
      <c t="str" s="89" r="AP304">
        <f>IF(S303&gt;0,IF((S303+AD304)&lt;G$10,S303+AD304,G$10),0)</f>
        <v>#NAME?</v>
      </c>
      <c t="str" s="89" r="AQ304">
        <f>IF(T303&gt;0,IF((T303+AE304)&lt;H$10,T303+AE304,H$10),0)</f>
        <v>#NAME?</v>
      </c>
      <c t="str" s="89" r="AR304">
        <f>IF(U303&gt;0,IF((U303+AF304)&lt;I$10,U303+AF304,I$10),0)</f>
        <v>#NAME?</v>
      </c>
      <c t="str" s="89" r="AS304">
        <f>IF(V303&gt;0,IF((V303+AG304)&lt;J$10,V303+AG304,J$10),0)</f>
        <v> -  </v>
      </c>
      <c t="str" s="89" r="AT304">
        <f>IF(W303&gt;0,IF((W303+AH304)&lt;K$10,W303+AH304,K$10),0)</f>
        <v> -  </v>
      </c>
      <c t="str" s="89" r="AU304">
        <f>IF(X303&gt;0,IF((X303+AI304)&lt;L$10,X303+AI304,L$10),0)</f>
        <v> -  </v>
      </c>
      <c t="str" s="89" r="AV304">
        <f>IF(Y303&gt;0,IF((Y303+AJ304)&lt;M$10,Y303+AJ304,M$10),0)</f>
        <v> -  </v>
      </c>
      <c t="str" s="89" r="AW304">
        <f>IF(Z303&gt;0,IF((Z303+AK304)&lt;N$10,Z303+AK304,N$10),0)</f>
        <v> -  </v>
      </c>
      <c t="str" s="89" r="AX304">
        <f>SUM(AN304:AW304)</f>
        <v>#NAME?</v>
      </c>
      <c s="89" r="AY304"/>
      <c t="str" s="91" r="AZ304">
        <f>IF(NOT(snowball),0,IF(Q303&lt;=0,0,IF(AN304+$C304&gt;Q303+AB304,Q303+AB304-AN304,$C304)))</f>
        <v>#NAME?</v>
      </c>
      <c t="str" s="89" r="BA304">
        <f>IF(NOT(snowball),0,IF(R303&lt;=0,0,IF($C304&lt;=SUM($AZ304:AZ304),0,IF(AO304+$C304-SUM($AZ304:AZ304)&gt;R303+AC304,R303+AC304-AO304,$C304-SUM($AZ304:AZ304)))))</f>
        <v>#NAME?</v>
      </c>
      <c t="str" s="89" r="BB304">
        <f>IF(NOT(snowball),0,IF(S303&lt;=0,0,IF($C304&lt;=SUM($AZ304:BA304),0,IF(AP304+$C304-SUM($AZ304:BA304)&gt;S303+AD304,S303+AD304-AP304,$C304-SUM($AZ304:BA304)))))</f>
        <v>#NAME?</v>
      </c>
      <c t="str" s="89" r="BC304">
        <f>IF(NOT(snowball),0,IF(T303&lt;=0,0,IF($C304&lt;=SUM($AZ304:BB304),0,IF(AQ304+$C304-SUM($AZ304:BB304)&gt;T303+AE304,T303+AE304-AQ304,$C304-SUM($AZ304:BB304)))))</f>
        <v>#NAME?</v>
      </c>
      <c t="str" s="89" r="BD304">
        <f>IF(NOT(snowball),0,IF(U303&lt;=0,0,IF($C304&lt;=SUM($AZ304:BC304),0,IF(AR304+$C304-SUM($AZ304:BC304)&gt;U303+AF304,U303+AF304-AR304,$C304-SUM($AZ304:BC304)))))</f>
        <v>#NAME?</v>
      </c>
      <c t="str" s="89" r="BE304">
        <f>IF(NOT(snowball),0,IF(V303&lt;=0,0,IF($C304&lt;=SUM($AZ304:BD304),0,IF(AS304+$C304-SUM($AZ304:BD304)&gt;V303+AG304,V303+AG304-AS304,$C304-SUM($AZ304:BD304)))))</f>
        <v>#NAME?</v>
      </c>
      <c t="str" s="89" r="BF304">
        <f>IF(NOT(snowball),0,IF(W303&lt;=0,0,IF($C304&lt;=SUM($AZ304:BE304),0,IF(AT304+$C304-SUM($AZ304:BE304)&gt;W303+AH304,W303+AH304-AT304,$C304-SUM($AZ304:BE304)))))</f>
        <v>#NAME?</v>
      </c>
      <c t="str" s="89" r="BG304">
        <f>IF(NOT(snowball),0,IF(X303&lt;=0,0,IF($C304&lt;=SUM($AZ304:BF304),0,IF(AU304+$C304-SUM($AZ304:BF304)&gt;X303+AI304,X303+AI304-AU304,$C304-SUM($AZ304:BF304)))))</f>
        <v>#NAME?</v>
      </c>
      <c t="str" s="89" r="BH304">
        <f>IF(NOT(snowball),0,IF(Y303&lt;=0,0,IF($C304&lt;=SUM($AZ304:BG304),0,IF(AV304+$C304-SUM($AZ304:BG304)&gt;Y303+AJ304,Y303+AJ304-AV304,$C304-SUM($AZ304:BG304)))))</f>
        <v>#NAME?</v>
      </c>
      <c t="str" s="89" r="BI304">
        <f>IF(NOT(snowball),0,IF(Z303&lt;=0,0,IF($C304&lt;=SUM($AZ304:BH304),0,IF(AW304+$C304-SUM($AZ304:BH304)&gt;Z303+AK304,Z303+AK304-AW304,$C304-SUM($AZ304:BH304)))))</f>
        <v>#NAME?</v>
      </c>
    </row>
    <row customHeight="1" r="305" ht="10.5">
      <c t="str" s="85" r="A305">
        <f>IF(SUM(Q304:Z304)&lt;=0,"",A304+1)</f>
        <v>#NAME?</v>
      </c>
      <c t="str" s="86" r="B305">
        <f>IF(A305="",NA(),DATE(YEAR(B304),MONTH(B304)+1,1))</f>
        <v>#NAME?</v>
      </c>
      <c t="str" s="87" r="C305">
        <f>IF(A305="","",IF(snowball,IF(($E$5-AX305)&lt;0,0,$E$5-AX305),"n/a")+D305)</f>
        <v>#NAME?</v>
      </c>
      <c s="88" r="D305"/>
      <c t="str" s="89" r="E305">
        <f>AN305+AZ305</f>
        <v>#NAME?</v>
      </c>
      <c t="str" s="89" r="F305">
        <f>AO305+BA305</f>
        <v>#NAME?</v>
      </c>
      <c t="str" s="89" r="G305">
        <f>AP305+BB305</f>
        <v>#NAME?</v>
      </c>
      <c t="str" s="89" r="H305">
        <f>AQ305+BC305</f>
        <v>#NAME?</v>
      </c>
      <c t="str" s="89" r="I305">
        <f>AR305+BD305</f>
        <v>#NAME?</v>
      </c>
      <c t="str" s="89" r="J305">
        <f>AS305+BE305</f>
        <v>#NAME?</v>
      </c>
      <c t="str" s="89" r="K305">
        <f>AT305+BF305</f>
        <v>#NAME?</v>
      </c>
      <c t="str" s="89" r="L305">
        <f>AU305+BG305</f>
        <v>#NAME?</v>
      </c>
      <c t="str" s="89" r="M305">
        <f>AV305+BH305</f>
        <v>#NAME?</v>
      </c>
      <c t="str" s="89" r="N305">
        <f>AW305+BI305</f>
        <v>#NAME?</v>
      </c>
      <c s="90" r="O305"/>
      <c t="str" s="89" r="P305">
        <f>SUM(Q305:Z305)</f>
        <v>#NAME?</v>
      </c>
      <c t="str" s="89" r="Q305">
        <f>IF(E$8=0,0,ROUND(Q304-(E305-AB305),2))</f>
        <v>#NAME?</v>
      </c>
      <c t="str" s="89" r="R305">
        <f>IF(F$8=0,0,ROUND(R304-(F305-AC305),2))</f>
        <v>#NAME?</v>
      </c>
      <c t="str" s="89" r="S305">
        <f>IF(G$8=0,0,ROUND(S304-(G305-AD305),2))</f>
        <v>#NAME?</v>
      </c>
      <c t="str" s="89" r="T305">
        <f>IF(H$8=0,0,ROUND(T304-(H305-AE305),2))</f>
        <v>#NAME?</v>
      </c>
      <c t="str" s="89" r="U305">
        <f>IF(I$8=0,0,ROUND(U304-(I305-AF305),2))</f>
        <v>#NAME?</v>
      </c>
      <c t="str" s="89" r="V305">
        <f>IF(J$8=0,0,ROUND(V304-(J305-AG305),2))</f>
        <v> -  </v>
      </c>
      <c t="str" s="89" r="W305">
        <f>IF(K$8=0,0,ROUND(W304-(K305-AH305),2))</f>
        <v> -  </v>
      </c>
      <c t="str" s="89" r="X305">
        <f>IF(L$8=0,0,ROUND(X304-(L305-AI305),2))</f>
        <v> -  </v>
      </c>
      <c t="str" s="89" r="Y305">
        <f>IF(M$8=0,0,ROUND(Y304-(M305-AJ305),2))</f>
        <v> -  </v>
      </c>
      <c t="str" s="89" r="Z305">
        <f>IF(N$8=0,0,ROUND(Z304-(N305-AK305),2))</f>
        <v> -  </v>
      </c>
      <c s="92" r="AA305"/>
      <c t="str" s="89" r="AB305">
        <f>ROUND(Q304*E$9/12,2)</f>
        <v>#NAME?</v>
      </c>
      <c t="str" s="89" r="AC305">
        <f>ROUND(R304*F$9/12,2)</f>
        <v>#NAME?</v>
      </c>
      <c t="str" s="89" r="AD305">
        <f>ROUND(S304*G$9/12,2)</f>
        <v>#NAME?</v>
      </c>
      <c t="str" s="89" r="AE305">
        <f>ROUND(T304*H$9/12,2)</f>
        <v>#NAME?</v>
      </c>
      <c t="str" s="89" r="AF305">
        <f>ROUND(U304*I$9/12,2)</f>
        <v>#NAME?</v>
      </c>
      <c t="str" s="89" r="AG305">
        <f>ROUND(V304*J$9/12,2)</f>
        <v> -  </v>
      </c>
      <c t="str" s="89" r="AH305">
        <f>ROUND(W304*K$9/12,2)</f>
        <v> -  </v>
      </c>
      <c t="str" s="89" r="AI305">
        <f>ROUND(X304*L$9/12,2)</f>
        <v> -  </v>
      </c>
      <c t="str" s="89" r="AJ305">
        <f>ROUND(Y304*M$9/12,2)</f>
        <v> -  </v>
      </c>
      <c t="str" s="89" r="AK305">
        <f>ROUND(Z304*N$9/12,2)</f>
        <v> -  </v>
      </c>
      <c t="str" s="89" r="AL305">
        <f>SUM(AB305:AK305)</f>
        <v>#NAME?</v>
      </c>
      <c s="93" r="AM305"/>
      <c t="str" s="89" r="AN305">
        <f>IF(Q304&gt;0,IF((Q304+AB305)&lt;E$10,Q304+AB305,E$10),0)</f>
        <v>#NAME?</v>
      </c>
      <c t="str" s="89" r="AO305">
        <f>IF(R304&gt;0,IF((R304+AC305)&lt;F$10,R304+AC305,F$10),0)</f>
        <v>#NAME?</v>
      </c>
      <c t="str" s="89" r="AP305">
        <f>IF(S304&gt;0,IF((S304+AD305)&lt;G$10,S304+AD305,G$10),0)</f>
        <v>#NAME?</v>
      </c>
      <c t="str" s="89" r="AQ305">
        <f>IF(T304&gt;0,IF((T304+AE305)&lt;H$10,T304+AE305,H$10),0)</f>
        <v>#NAME?</v>
      </c>
      <c t="str" s="89" r="AR305">
        <f>IF(U304&gt;0,IF((U304+AF305)&lt;I$10,U304+AF305,I$10),0)</f>
        <v>#NAME?</v>
      </c>
      <c t="str" s="89" r="AS305">
        <f>IF(V304&gt;0,IF((V304+AG305)&lt;J$10,V304+AG305,J$10),0)</f>
        <v> -  </v>
      </c>
      <c t="str" s="89" r="AT305">
        <f>IF(W304&gt;0,IF((W304+AH305)&lt;K$10,W304+AH305,K$10),0)</f>
        <v> -  </v>
      </c>
      <c t="str" s="89" r="AU305">
        <f>IF(X304&gt;0,IF((X304+AI305)&lt;L$10,X304+AI305,L$10),0)</f>
        <v> -  </v>
      </c>
      <c t="str" s="89" r="AV305">
        <f>IF(Y304&gt;0,IF((Y304+AJ305)&lt;M$10,Y304+AJ305,M$10),0)</f>
        <v> -  </v>
      </c>
      <c t="str" s="89" r="AW305">
        <f>IF(Z304&gt;0,IF((Z304+AK305)&lt;N$10,Z304+AK305,N$10),0)</f>
        <v> -  </v>
      </c>
      <c t="str" s="89" r="AX305">
        <f>SUM(AN305:AW305)</f>
        <v>#NAME?</v>
      </c>
      <c s="89" r="AY305"/>
      <c t="str" s="91" r="AZ305">
        <f>IF(NOT(snowball),0,IF(Q304&lt;=0,0,IF(AN305+$C305&gt;Q304+AB305,Q304+AB305-AN305,$C305)))</f>
        <v>#NAME?</v>
      </c>
      <c t="str" s="89" r="BA305">
        <f>IF(NOT(snowball),0,IF(R304&lt;=0,0,IF($C305&lt;=SUM($AZ305:AZ305),0,IF(AO305+$C305-SUM($AZ305:AZ305)&gt;R304+AC305,R304+AC305-AO305,$C305-SUM($AZ305:AZ305)))))</f>
        <v>#NAME?</v>
      </c>
      <c t="str" s="89" r="BB305">
        <f>IF(NOT(snowball),0,IF(S304&lt;=0,0,IF($C305&lt;=SUM($AZ305:BA305),0,IF(AP305+$C305-SUM($AZ305:BA305)&gt;S304+AD305,S304+AD305-AP305,$C305-SUM($AZ305:BA305)))))</f>
        <v>#NAME?</v>
      </c>
      <c t="str" s="89" r="BC305">
        <f>IF(NOT(snowball),0,IF(T304&lt;=0,0,IF($C305&lt;=SUM($AZ305:BB305),0,IF(AQ305+$C305-SUM($AZ305:BB305)&gt;T304+AE305,T304+AE305-AQ305,$C305-SUM($AZ305:BB305)))))</f>
        <v>#NAME?</v>
      </c>
      <c t="str" s="89" r="BD305">
        <f>IF(NOT(snowball),0,IF(U304&lt;=0,0,IF($C305&lt;=SUM($AZ305:BC305),0,IF(AR305+$C305-SUM($AZ305:BC305)&gt;U304+AF305,U304+AF305-AR305,$C305-SUM($AZ305:BC305)))))</f>
        <v>#NAME?</v>
      </c>
      <c t="str" s="89" r="BE305">
        <f>IF(NOT(snowball),0,IF(V304&lt;=0,0,IF($C305&lt;=SUM($AZ305:BD305),0,IF(AS305+$C305-SUM($AZ305:BD305)&gt;V304+AG305,V304+AG305-AS305,$C305-SUM($AZ305:BD305)))))</f>
        <v>#NAME?</v>
      </c>
      <c t="str" s="89" r="BF305">
        <f>IF(NOT(snowball),0,IF(W304&lt;=0,0,IF($C305&lt;=SUM($AZ305:BE305),0,IF(AT305+$C305-SUM($AZ305:BE305)&gt;W304+AH305,W304+AH305-AT305,$C305-SUM($AZ305:BE305)))))</f>
        <v>#NAME?</v>
      </c>
      <c t="str" s="89" r="BG305">
        <f>IF(NOT(snowball),0,IF(X304&lt;=0,0,IF($C305&lt;=SUM($AZ305:BF305),0,IF(AU305+$C305-SUM($AZ305:BF305)&gt;X304+AI305,X304+AI305-AU305,$C305-SUM($AZ305:BF305)))))</f>
        <v>#NAME?</v>
      </c>
      <c t="str" s="89" r="BH305">
        <f>IF(NOT(snowball),0,IF(Y304&lt;=0,0,IF($C305&lt;=SUM($AZ305:BG305),0,IF(AV305+$C305-SUM($AZ305:BG305)&gt;Y304+AJ305,Y304+AJ305-AV305,$C305-SUM($AZ305:BG305)))))</f>
        <v>#NAME?</v>
      </c>
      <c t="str" s="89" r="BI305">
        <f>IF(NOT(snowball),0,IF(Z304&lt;=0,0,IF($C305&lt;=SUM($AZ305:BH305),0,IF(AW305+$C305-SUM($AZ305:BH305)&gt;Z304+AK305,Z304+AK305-AW305,$C305-SUM($AZ305:BH305)))))</f>
        <v>#NAME?</v>
      </c>
    </row>
    <row customHeight="1" r="306" ht="10.5">
      <c t="str" s="85" r="A306">
        <f>IF(SUM(Q305:Z305)&lt;=0,"",A305+1)</f>
        <v>#NAME?</v>
      </c>
      <c t="str" s="86" r="B306">
        <f>IF(A306="",NA(),DATE(YEAR(B305),MONTH(B305)+1,1))</f>
        <v>#NAME?</v>
      </c>
      <c t="str" s="87" r="C306">
        <f>IF(A306="","",IF(snowball,IF(($E$5-AX306)&lt;0,0,$E$5-AX306),"n/a")+D306)</f>
        <v>#NAME?</v>
      </c>
      <c s="88" r="D306"/>
      <c t="str" s="89" r="E306">
        <f>AN306+AZ306</f>
        <v>#NAME?</v>
      </c>
      <c t="str" s="89" r="F306">
        <f>AO306+BA306</f>
        <v>#NAME?</v>
      </c>
      <c t="str" s="89" r="G306">
        <f>AP306+BB306</f>
        <v>#NAME?</v>
      </c>
      <c t="str" s="89" r="H306">
        <f>AQ306+BC306</f>
        <v>#NAME?</v>
      </c>
      <c t="str" s="89" r="I306">
        <f>AR306+BD306</f>
        <v>#NAME?</v>
      </c>
      <c t="str" s="89" r="J306">
        <f>AS306+BE306</f>
        <v>#NAME?</v>
      </c>
      <c t="str" s="89" r="K306">
        <f>AT306+BF306</f>
        <v>#NAME?</v>
      </c>
      <c t="str" s="89" r="L306">
        <f>AU306+BG306</f>
        <v>#NAME?</v>
      </c>
      <c t="str" s="89" r="M306">
        <f>AV306+BH306</f>
        <v>#NAME?</v>
      </c>
      <c t="str" s="89" r="N306">
        <f>AW306+BI306</f>
        <v>#NAME?</v>
      </c>
      <c s="90" r="O306"/>
      <c t="str" s="89" r="P306">
        <f>SUM(Q306:Z306)</f>
        <v>#NAME?</v>
      </c>
      <c t="str" s="89" r="Q306">
        <f>IF(E$8=0,0,ROUND(Q305-(E306-AB306),2))</f>
        <v>#NAME?</v>
      </c>
      <c t="str" s="89" r="R306">
        <f>IF(F$8=0,0,ROUND(R305-(F306-AC306),2))</f>
        <v>#NAME?</v>
      </c>
      <c t="str" s="89" r="S306">
        <f>IF(G$8=0,0,ROUND(S305-(G306-AD306),2))</f>
        <v>#NAME?</v>
      </c>
      <c t="str" s="89" r="T306">
        <f>IF(H$8=0,0,ROUND(T305-(H306-AE306),2))</f>
        <v>#NAME?</v>
      </c>
      <c t="str" s="89" r="U306">
        <f>IF(I$8=0,0,ROUND(U305-(I306-AF306),2))</f>
        <v>#NAME?</v>
      </c>
      <c t="str" s="89" r="V306">
        <f>IF(J$8=0,0,ROUND(V305-(J306-AG306),2))</f>
        <v> -  </v>
      </c>
      <c t="str" s="89" r="W306">
        <f>IF(K$8=0,0,ROUND(W305-(K306-AH306),2))</f>
        <v> -  </v>
      </c>
      <c t="str" s="89" r="X306">
        <f>IF(L$8=0,0,ROUND(X305-(L306-AI306),2))</f>
        <v> -  </v>
      </c>
      <c t="str" s="89" r="Y306">
        <f>IF(M$8=0,0,ROUND(Y305-(M306-AJ306),2))</f>
        <v> -  </v>
      </c>
      <c t="str" s="89" r="Z306">
        <f>IF(N$8=0,0,ROUND(Z305-(N306-AK306),2))</f>
        <v> -  </v>
      </c>
      <c s="92" r="AA306"/>
      <c t="str" s="89" r="AB306">
        <f>ROUND(Q305*E$9/12,2)</f>
        <v>#NAME?</v>
      </c>
      <c t="str" s="89" r="AC306">
        <f>ROUND(R305*F$9/12,2)</f>
        <v>#NAME?</v>
      </c>
      <c t="str" s="89" r="AD306">
        <f>ROUND(S305*G$9/12,2)</f>
        <v>#NAME?</v>
      </c>
      <c t="str" s="89" r="AE306">
        <f>ROUND(T305*H$9/12,2)</f>
        <v>#NAME?</v>
      </c>
      <c t="str" s="89" r="AF306">
        <f>ROUND(U305*I$9/12,2)</f>
        <v>#NAME?</v>
      </c>
      <c t="str" s="89" r="AG306">
        <f>ROUND(V305*J$9/12,2)</f>
        <v> -  </v>
      </c>
      <c t="str" s="89" r="AH306">
        <f>ROUND(W305*K$9/12,2)</f>
        <v> -  </v>
      </c>
      <c t="str" s="89" r="AI306">
        <f>ROUND(X305*L$9/12,2)</f>
        <v> -  </v>
      </c>
      <c t="str" s="89" r="AJ306">
        <f>ROUND(Y305*M$9/12,2)</f>
        <v> -  </v>
      </c>
      <c t="str" s="89" r="AK306">
        <f>ROUND(Z305*N$9/12,2)</f>
        <v> -  </v>
      </c>
      <c t="str" s="89" r="AL306">
        <f>SUM(AB306:AK306)</f>
        <v>#NAME?</v>
      </c>
      <c s="93" r="AM306"/>
      <c t="str" s="89" r="AN306">
        <f>IF(Q305&gt;0,IF((Q305+AB306)&lt;E$10,Q305+AB306,E$10),0)</f>
        <v>#NAME?</v>
      </c>
      <c t="str" s="89" r="AO306">
        <f>IF(R305&gt;0,IF((R305+AC306)&lt;F$10,R305+AC306,F$10),0)</f>
        <v>#NAME?</v>
      </c>
      <c t="str" s="89" r="AP306">
        <f>IF(S305&gt;0,IF((S305+AD306)&lt;G$10,S305+AD306,G$10),0)</f>
        <v>#NAME?</v>
      </c>
      <c t="str" s="89" r="AQ306">
        <f>IF(T305&gt;0,IF((T305+AE306)&lt;H$10,T305+AE306,H$10),0)</f>
        <v>#NAME?</v>
      </c>
      <c t="str" s="89" r="AR306">
        <f>IF(U305&gt;0,IF((U305+AF306)&lt;I$10,U305+AF306,I$10),0)</f>
        <v>#NAME?</v>
      </c>
      <c t="str" s="89" r="AS306">
        <f>IF(V305&gt;0,IF((V305+AG306)&lt;J$10,V305+AG306,J$10),0)</f>
        <v> -  </v>
      </c>
      <c t="str" s="89" r="AT306">
        <f>IF(W305&gt;0,IF((W305+AH306)&lt;K$10,W305+AH306,K$10),0)</f>
        <v> -  </v>
      </c>
      <c t="str" s="89" r="AU306">
        <f>IF(X305&gt;0,IF((X305+AI306)&lt;L$10,X305+AI306,L$10),0)</f>
        <v> -  </v>
      </c>
      <c t="str" s="89" r="AV306">
        <f>IF(Y305&gt;0,IF((Y305+AJ306)&lt;M$10,Y305+AJ306,M$10),0)</f>
        <v> -  </v>
      </c>
      <c t="str" s="89" r="AW306">
        <f>IF(Z305&gt;0,IF((Z305+AK306)&lt;N$10,Z305+AK306,N$10),0)</f>
        <v> -  </v>
      </c>
      <c t="str" s="89" r="AX306">
        <f>SUM(AN306:AW306)</f>
        <v>#NAME?</v>
      </c>
      <c s="89" r="AY306"/>
      <c t="str" s="91" r="AZ306">
        <f>IF(NOT(snowball),0,IF(Q305&lt;=0,0,IF(AN306+$C306&gt;Q305+AB306,Q305+AB306-AN306,$C306)))</f>
        <v>#NAME?</v>
      </c>
      <c t="str" s="89" r="BA306">
        <f>IF(NOT(snowball),0,IF(R305&lt;=0,0,IF($C306&lt;=SUM($AZ306:AZ306),0,IF(AO306+$C306-SUM($AZ306:AZ306)&gt;R305+AC306,R305+AC306-AO306,$C306-SUM($AZ306:AZ306)))))</f>
        <v>#NAME?</v>
      </c>
      <c t="str" s="89" r="BB306">
        <f>IF(NOT(snowball),0,IF(S305&lt;=0,0,IF($C306&lt;=SUM($AZ306:BA306),0,IF(AP306+$C306-SUM($AZ306:BA306)&gt;S305+AD306,S305+AD306-AP306,$C306-SUM($AZ306:BA306)))))</f>
        <v>#NAME?</v>
      </c>
      <c t="str" s="89" r="BC306">
        <f>IF(NOT(snowball),0,IF(T305&lt;=0,0,IF($C306&lt;=SUM($AZ306:BB306),0,IF(AQ306+$C306-SUM($AZ306:BB306)&gt;T305+AE306,T305+AE306-AQ306,$C306-SUM($AZ306:BB306)))))</f>
        <v>#NAME?</v>
      </c>
      <c t="str" s="89" r="BD306">
        <f>IF(NOT(snowball),0,IF(U305&lt;=0,0,IF($C306&lt;=SUM($AZ306:BC306),0,IF(AR306+$C306-SUM($AZ306:BC306)&gt;U305+AF306,U305+AF306-AR306,$C306-SUM($AZ306:BC306)))))</f>
        <v>#NAME?</v>
      </c>
      <c t="str" s="89" r="BE306">
        <f>IF(NOT(snowball),0,IF(V305&lt;=0,0,IF($C306&lt;=SUM($AZ306:BD306),0,IF(AS306+$C306-SUM($AZ306:BD306)&gt;V305+AG306,V305+AG306-AS306,$C306-SUM($AZ306:BD306)))))</f>
        <v>#NAME?</v>
      </c>
      <c t="str" s="89" r="BF306">
        <f>IF(NOT(snowball),0,IF(W305&lt;=0,0,IF($C306&lt;=SUM($AZ306:BE306),0,IF(AT306+$C306-SUM($AZ306:BE306)&gt;W305+AH306,W305+AH306-AT306,$C306-SUM($AZ306:BE306)))))</f>
        <v>#NAME?</v>
      </c>
      <c t="str" s="89" r="BG306">
        <f>IF(NOT(snowball),0,IF(X305&lt;=0,0,IF($C306&lt;=SUM($AZ306:BF306),0,IF(AU306+$C306-SUM($AZ306:BF306)&gt;X305+AI306,X305+AI306-AU306,$C306-SUM($AZ306:BF306)))))</f>
        <v>#NAME?</v>
      </c>
      <c t="str" s="89" r="BH306">
        <f>IF(NOT(snowball),0,IF(Y305&lt;=0,0,IF($C306&lt;=SUM($AZ306:BG306),0,IF(AV306+$C306-SUM($AZ306:BG306)&gt;Y305+AJ306,Y305+AJ306-AV306,$C306-SUM($AZ306:BG306)))))</f>
        <v>#NAME?</v>
      </c>
      <c t="str" s="89" r="BI306">
        <f>IF(NOT(snowball),0,IF(Z305&lt;=0,0,IF($C306&lt;=SUM($AZ306:BH306),0,IF(AW306+$C306-SUM($AZ306:BH306)&gt;Z305+AK306,Z305+AK306-AW306,$C306-SUM($AZ306:BH306)))))</f>
        <v>#NAME?</v>
      </c>
    </row>
    <row customHeight="1" r="307" ht="10.5">
      <c t="str" s="85" r="A307">
        <f>IF(SUM(Q306:Z306)&lt;=0,"",A306+1)</f>
        <v>#NAME?</v>
      </c>
      <c t="str" s="86" r="B307">
        <f>IF(A307="",NA(),DATE(YEAR(B306),MONTH(B306)+1,1))</f>
        <v>#NAME?</v>
      </c>
      <c t="str" s="87" r="C307">
        <f>IF(A307="","",IF(snowball,IF(($E$5-AX307)&lt;0,0,$E$5-AX307),"n/a")+D307)</f>
        <v>#NAME?</v>
      </c>
      <c s="88" r="D307"/>
      <c t="str" s="89" r="E307">
        <f>AN307+AZ307</f>
        <v>#NAME?</v>
      </c>
      <c t="str" s="89" r="F307">
        <f>AO307+BA307</f>
        <v>#NAME?</v>
      </c>
      <c t="str" s="89" r="G307">
        <f>AP307+BB307</f>
        <v>#NAME?</v>
      </c>
      <c t="str" s="89" r="H307">
        <f>AQ307+BC307</f>
        <v>#NAME?</v>
      </c>
      <c t="str" s="89" r="I307">
        <f>AR307+BD307</f>
        <v>#NAME?</v>
      </c>
      <c t="str" s="89" r="J307">
        <f>AS307+BE307</f>
        <v>#NAME?</v>
      </c>
      <c t="str" s="89" r="K307">
        <f>AT307+BF307</f>
        <v>#NAME?</v>
      </c>
      <c t="str" s="89" r="L307">
        <f>AU307+BG307</f>
        <v>#NAME?</v>
      </c>
      <c t="str" s="89" r="M307">
        <f>AV307+BH307</f>
        <v>#NAME?</v>
      </c>
      <c t="str" s="89" r="N307">
        <f>AW307+BI307</f>
        <v>#NAME?</v>
      </c>
      <c s="90" r="O307"/>
      <c t="str" s="89" r="P307">
        <f>SUM(Q307:Z307)</f>
        <v>#NAME?</v>
      </c>
      <c t="str" s="89" r="Q307">
        <f>IF(E$8=0,0,ROUND(Q306-(E307-AB307),2))</f>
        <v>#NAME?</v>
      </c>
      <c t="str" s="89" r="R307">
        <f>IF(F$8=0,0,ROUND(R306-(F307-AC307),2))</f>
        <v>#NAME?</v>
      </c>
      <c t="str" s="89" r="S307">
        <f>IF(G$8=0,0,ROUND(S306-(G307-AD307),2))</f>
        <v>#NAME?</v>
      </c>
      <c t="str" s="89" r="T307">
        <f>IF(H$8=0,0,ROUND(T306-(H307-AE307),2))</f>
        <v>#NAME?</v>
      </c>
      <c t="str" s="89" r="U307">
        <f>IF(I$8=0,0,ROUND(U306-(I307-AF307),2))</f>
        <v>#NAME?</v>
      </c>
      <c t="str" s="89" r="V307">
        <f>IF(J$8=0,0,ROUND(V306-(J307-AG307),2))</f>
        <v> -  </v>
      </c>
      <c t="str" s="89" r="W307">
        <f>IF(K$8=0,0,ROUND(W306-(K307-AH307),2))</f>
        <v> -  </v>
      </c>
      <c t="str" s="89" r="X307">
        <f>IF(L$8=0,0,ROUND(X306-(L307-AI307),2))</f>
        <v> -  </v>
      </c>
      <c t="str" s="89" r="Y307">
        <f>IF(M$8=0,0,ROUND(Y306-(M307-AJ307),2))</f>
        <v> -  </v>
      </c>
      <c t="str" s="89" r="Z307">
        <f>IF(N$8=0,0,ROUND(Z306-(N307-AK307),2))</f>
        <v> -  </v>
      </c>
      <c s="92" r="AA307"/>
      <c t="str" s="89" r="AB307">
        <f>ROUND(Q306*E$9/12,2)</f>
        <v>#NAME?</v>
      </c>
      <c t="str" s="89" r="AC307">
        <f>ROUND(R306*F$9/12,2)</f>
        <v>#NAME?</v>
      </c>
      <c t="str" s="89" r="AD307">
        <f>ROUND(S306*G$9/12,2)</f>
        <v>#NAME?</v>
      </c>
      <c t="str" s="89" r="AE307">
        <f>ROUND(T306*H$9/12,2)</f>
        <v>#NAME?</v>
      </c>
      <c t="str" s="89" r="AF307">
        <f>ROUND(U306*I$9/12,2)</f>
        <v>#NAME?</v>
      </c>
      <c t="str" s="89" r="AG307">
        <f>ROUND(V306*J$9/12,2)</f>
        <v> -  </v>
      </c>
      <c t="str" s="89" r="AH307">
        <f>ROUND(W306*K$9/12,2)</f>
        <v> -  </v>
      </c>
      <c t="str" s="89" r="AI307">
        <f>ROUND(X306*L$9/12,2)</f>
        <v> -  </v>
      </c>
      <c t="str" s="89" r="AJ307">
        <f>ROUND(Y306*M$9/12,2)</f>
        <v> -  </v>
      </c>
      <c t="str" s="89" r="AK307">
        <f>ROUND(Z306*N$9/12,2)</f>
        <v> -  </v>
      </c>
      <c t="str" s="89" r="AL307">
        <f>SUM(AB307:AK307)</f>
        <v>#NAME?</v>
      </c>
      <c s="93" r="AM307"/>
      <c t="str" s="89" r="AN307">
        <f>IF(Q306&gt;0,IF((Q306+AB307)&lt;E$10,Q306+AB307,E$10),0)</f>
        <v>#NAME?</v>
      </c>
      <c t="str" s="89" r="AO307">
        <f>IF(R306&gt;0,IF((R306+AC307)&lt;F$10,R306+AC307,F$10),0)</f>
        <v>#NAME?</v>
      </c>
      <c t="str" s="89" r="AP307">
        <f>IF(S306&gt;0,IF((S306+AD307)&lt;G$10,S306+AD307,G$10),0)</f>
        <v>#NAME?</v>
      </c>
      <c t="str" s="89" r="AQ307">
        <f>IF(T306&gt;0,IF((T306+AE307)&lt;H$10,T306+AE307,H$10),0)</f>
        <v>#NAME?</v>
      </c>
      <c t="str" s="89" r="AR307">
        <f>IF(U306&gt;0,IF((U306+AF307)&lt;I$10,U306+AF307,I$10),0)</f>
        <v>#NAME?</v>
      </c>
      <c t="str" s="89" r="AS307">
        <f>IF(V306&gt;0,IF((V306+AG307)&lt;J$10,V306+AG307,J$10),0)</f>
        <v> -  </v>
      </c>
      <c t="str" s="89" r="AT307">
        <f>IF(W306&gt;0,IF((W306+AH307)&lt;K$10,W306+AH307,K$10),0)</f>
        <v> -  </v>
      </c>
      <c t="str" s="89" r="AU307">
        <f>IF(X306&gt;0,IF((X306+AI307)&lt;L$10,X306+AI307,L$10),0)</f>
        <v> -  </v>
      </c>
      <c t="str" s="89" r="AV307">
        <f>IF(Y306&gt;0,IF((Y306+AJ307)&lt;M$10,Y306+AJ307,M$10),0)</f>
        <v> -  </v>
      </c>
      <c t="str" s="89" r="AW307">
        <f>IF(Z306&gt;0,IF((Z306+AK307)&lt;N$10,Z306+AK307,N$10),0)</f>
        <v> -  </v>
      </c>
      <c t="str" s="89" r="AX307">
        <f>SUM(AN307:AW307)</f>
        <v>#NAME?</v>
      </c>
      <c s="89" r="AY307"/>
      <c t="str" s="91" r="AZ307">
        <f>IF(NOT(snowball),0,IF(Q306&lt;=0,0,IF(AN307+$C307&gt;Q306+AB307,Q306+AB307-AN307,$C307)))</f>
        <v>#NAME?</v>
      </c>
      <c t="str" s="89" r="BA307">
        <f>IF(NOT(snowball),0,IF(R306&lt;=0,0,IF($C307&lt;=SUM($AZ307:AZ307),0,IF(AO307+$C307-SUM($AZ307:AZ307)&gt;R306+AC307,R306+AC307-AO307,$C307-SUM($AZ307:AZ307)))))</f>
        <v>#NAME?</v>
      </c>
      <c t="str" s="89" r="BB307">
        <f>IF(NOT(snowball),0,IF(S306&lt;=0,0,IF($C307&lt;=SUM($AZ307:BA307),0,IF(AP307+$C307-SUM($AZ307:BA307)&gt;S306+AD307,S306+AD307-AP307,$C307-SUM($AZ307:BA307)))))</f>
        <v>#NAME?</v>
      </c>
      <c t="str" s="89" r="BC307">
        <f>IF(NOT(snowball),0,IF(T306&lt;=0,0,IF($C307&lt;=SUM($AZ307:BB307),0,IF(AQ307+$C307-SUM($AZ307:BB307)&gt;T306+AE307,T306+AE307-AQ307,$C307-SUM($AZ307:BB307)))))</f>
        <v>#NAME?</v>
      </c>
      <c t="str" s="89" r="BD307">
        <f>IF(NOT(snowball),0,IF(U306&lt;=0,0,IF($C307&lt;=SUM($AZ307:BC307),0,IF(AR307+$C307-SUM($AZ307:BC307)&gt;U306+AF307,U306+AF307-AR307,$C307-SUM($AZ307:BC307)))))</f>
        <v>#NAME?</v>
      </c>
      <c t="str" s="89" r="BE307">
        <f>IF(NOT(snowball),0,IF(V306&lt;=0,0,IF($C307&lt;=SUM($AZ307:BD307),0,IF(AS307+$C307-SUM($AZ307:BD307)&gt;V306+AG307,V306+AG307-AS307,$C307-SUM($AZ307:BD307)))))</f>
        <v>#NAME?</v>
      </c>
      <c t="str" s="89" r="BF307">
        <f>IF(NOT(snowball),0,IF(W306&lt;=0,0,IF($C307&lt;=SUM($AZ307:BE307),0,IF(AT307+$C307-SUM($AZ307:BE307)&gt;W306+AH307,W306+AH307-AT307,$C307-SUM($AZ307:BE307)))))</f>
        <v>#NAME?</v>
      </c>
      <c t="str" s="89" r="BG307">
        <f>IF(NOT(snowball),0,IF(X306&lt;=0,0,IF($C307&lt;=SUM($AZ307:BF307),0,IF(AU307+$C307-SUM($AZ307:BF307)&gt;X306+AI307,X306+AI307-AU307,$C307-SUM($AZ307:BF307)))))</f>
        <v>#NAME?</v>
      </c>
      <c t="str" s="89" r="BH307">
        <f>IF(NOT(snowball),0,IF(Y306&lt;=0,0,IF($C307&lt;=SUM($AZ307:BG307),0,IF(AV307+$C307-SUM($AZ307:BG307)&gt;Y306+AJ307,Y306+AJ307-AV307,$C307-SUM($AZ307:BG307)))))</f>
        <v>#NAME?</v>
      </c>
      <c t="str" s="89" r="BI307">
        <f>IF(NOT(snowball),0,IF(Z306&lt;=0,0,IF($C307&lt;=SUM($AZ307:BH307),0,IF(AW307+$C307-SUM($AZ307:BH307)&gt;Z306+AK307,Z306+AK307-AW307,$C307-SUM($AZ307:BH307)))))</f>
        <v>#NAME?</v>
      </c>
    </row>
    <row customHeight="1" r="308" ht="10.5">
      <c t="str" s="85" r="A308">
        <f>IF(SUM(Q307:Z307)&lt;=0,"",A307+1)</f>
        <v>#NAME?</v>
      </c>
      <c t="str" s="86" r="B308">
        <f>IF(A308="",NA(),DATE(YEAR(B307),MONTH(B307)+1,1))</f>
        <v>#NAME?</v>
      </c>
      <c t="str" s="87" r="C308">
        <f>IF(A308="","",IF(snowball,IF(($E$5-AX308)&lt;0,0,$E$5-AX308),"n/a")+D308)</f>
        <v>#NAME?</v>
      </c>
      <c s="88" r="D308"/>
      <c t="str" s="89" r="E308">
        <f>AN308+AZ308</f>
        <v>#NAME?</v>
      </c>
      <c t="str" s="89" r="F308">
        <f>AO308+BA308</f>
        <v>#NAME?</v>
      </c>
      <c t="str" s="89" r="G308">
        <f>AP308+BB308</f>
        <v>#NAME?</v>
      </c>
      <c t="str" s="89" r="H308">
        <f>AQ308+BC308</f>
        <v>#NAME?</v>
      </c>
      <c t="str" s="89" r="I308">
        <f>AR308+BD308</f>
        <v>#NAME?</v>
      </c>
      <c t="str" s="89" r="J308">
        <f>AS308+BE308</f>
        <v>#NAME?</v>
      </c>
      <c t="str" s="89" r="K308">
        <f>AT308+BF308</f>
        <v>#NAME?</v>
      </c>
      <c t="str" s="89" r="L308">
        <f>AU308+BG308</f>
        <v>#NAME?</v>
      </c>
      <c t="str" s="89" r="M308">
        <f>AV308+BH308</f>
        <v>#NAME?</v>
      </c>
      <c t="str" s="89" r="N308">
        <f>AW308+BI308</f>
        <v>#NAME?</v>
      </c>
      <c s="90" r="O308"/>
      <c t="str" s="89" r="P308">
        <f>SUM(Q308:Z308)</f>
        <v>#NAME?</v>
      </c>
      <c t="str" s="89" r="Q308">
        <f>IF(E$8=0,0,ROUND(Q307-(E308-AB308),2))</f>
        <v>#NAME?</v>
      </c>
      <c t="str" s="89" r="R308">
        <f>IF(F$8=0,0,ROUND(R307-(F308-AC308),2))</f>
        <v>#NAME?</v>
      </c>
      <c t="str" s="89" r="S308">
        <f>IF(G$8=0,0,ROUND(S307-(G308-AD308),2))</f>
        <v>#NAME?</v>
      </c>
      <c t="str" s="89" r="T308">
        <f>IF(H$8=0,0,ROUND(T307-(H308-AE308),2))</f>
        <v>#NAME?</v>
      </c>
      <c t="str" s="89" r="U308">
        <f>IF(I$8=0,0,ROUND(U307-(I308-AF308),2))</f>
        <v>#NAME?</v>
      </c>
      <c t="str" s="89" r="V308">
        <f>IF(J$8=0,0,ROUND(V307-(J308-AG308),2))</f>
        <v> -  </v>
      </c>
      <c t="str" s="89" r="W308">
        <f>IF(K$8=0,0,ROUND(W307-(K308-AH308),2))</f>
        <v> -  </v>
      </c>
      <c t="str" s="89" r="X308">
        <f>IF(L$8=0,0,ROUND(X307-(L308-AI308),2))</f>
        <v> -  </v>
      </c>
      <c t="str" s="89" r="Y308">
        <f>IF(M$8=0,0,ROUND(Y307-(M308-AJ308),2))</f>
        <v> -  </v>
      </c>
      <c t="str" s="89" r="Z308">
        <f>IF(N$8=0,0,ROUND(Z307-(N308-AK308),2))</f>
        <v> -  </v>
      </c>
      <c s="92" r="AA308"/>
      <c t="str" s="89" r="AB308">
        <f>ROUND(Q307*E$9/12,2)</f>
        <v>#NAME?</v>
      </c>
      <c t="str" s="89" r="AC308">
        <f>ROUND(R307*F$9/12,2)</f>
        <v>#NAME?</v>
      </c>
      <c t="str" s="89" r="AD308">
        <f>ROUND(S307*G$9/12,2)</f>
        <v>#NAME?</v>
      </c>
      <c t="str" s="89" r="AE308">
        <f>ROUND(T307*H$9/12,2)</f>
        <v>#NAME?</v>
      </c>
      <c t="str" s="89" r="AF308">
        <f>ROUND(U307*I$9/12,2)</f>
        <v>#NAME?</v>
      </c>
      <c t="str" s="89" r="AG308">
        <f>ROUND(V307*J$9/12,2)</f>
        <v> -  </v>
      </c>
      <c t="str" s="89" r="AH308">
        <f>ROUND(W307*K$9/12,2)</f>
        <v> -  </v>
      </c>
      <c t="str" s="89" r="AI308">
        <f>ROUND(X307*L$9/12,2)</f>
        <v> -  </v>
      </c>
      <c t="str" s="89" r="AJ308">
        <f>ROUND(Y307*M$9/12,2)</f>
        <v> -  </v>
      </c>
      <c t="str" s="89" r="AK308">
        <f>ROUND(Z307*N$9/12,2)</f>
        <v> -  </v>
      </c>
      <c t="str" s="89" r="AL308">
        <f>SUM(AB308:AK308)</f>
        <v>#NAME?</v>
      </c>
      <c s="93" r="AM308"/>
      <c t="str" s="89" r="AN308">
        <f>IF(Q307&gt;0,IF((Q307+AB308)&lt;E$10,Q307+AB308,E$10),0)</f>
        <v>#NAME?</v>
      </c>
      <c t="str" s="89" r="AO308">
        <f>IF(R307&gt;0,IF((R307+AC308)&lt;F$10,R307+AC308,F$10),0)</f>
        <v>#NAME?</v>
      </c>
      <c t="str" s="89" r="AP308">
        <f>IF(S307&gt;0,IF((S307+AD308)&lt;G$10,S307+AD308,G$10),0)</f>
        <v>#NAME?</v>
      </c>
      <c t="str" s="89" r="AQ308">
        <f>IF(T307&gt;0,IF((T307+AE308)&lt;H$10,T307+AE308,H$10),0)</f>
        <v>#NAME?</v>
      </c>
      <c t="str" s="89" r="AR308">
        <f>IF(U307&gt;0,IF((U307+AF308)&lt;I$10,U307+AF308,I$10),0)</f>
        <v>#NAME?</v>
      </c>
      <c t="str" s="89" r="AS308">
        <f>IF(V307&gt;0,IF((V307+AG308)&lt;J$10,V307+AG308,J$10),0)</f>
        <v> -  </v>
      </c>
      <c t="str" s="89" r="AT308">
        <f>IF(W307&gt;0,IF((W307+AH308)&lt;K$10,W307+AH308,K$10),0)</f>
        <v> -  </v>
      </c>
      <c t="str" s="89" r="AU308">
        <f>IF(X307&gt;0,IF((X307+AI308)&lt;L$10,X307+AI308,L$10),0)</f>
        <v> -  </v>
      </c>
      <c t="str" s="89" r="AV308">
        <f>IF(Y307&gt;0,IF((Y307+AJ308)&lt;M$10,Y307+AJ308,M$10),0)</f>
        <v> -  </v>
      </c>
      <c t="str" s="89" r="AW308">
        <f>IF(Z307&gt;0,IF((Z307+AK308)&lt;N$10,Z307+AK308,N$10),0)</f>
        <v> -  </v>
      </c>
      <c t="str" s="89" r="AX308">
        <f>SUM(AN308:AW308)</f>
        <v>#NAME?</v>
      </c>
      <c s="89" r="AY308"/>
      <c t="str" s="91" r="AZ308">
        <f>IF(NOT(snowball),0,IF(Q307&lt;=0,0,IF(AN308+$C308&gt;Q307+AB308,Q307+AB308-AN308,$C308)))</f>
        <v>#NAME?</v>
      </c>
      <c t="str" s="89" r="BA308">
        <f>IF(NOT(snowball),0,IF(R307&lt;=0,0,IF($C308&lt;=SUM($AZ308:AZ308),0,IF(AO308+$C308-SUM($AZ308:AZ308)&gt;R307+AC308,R307+AC308-AO308,$C308-SUM($AZ308:AZ308)))))</f>
        <v>#NAME?</v>
      </c>
      <c t="str" s="89" r="BB308">
        <f>IF(NOT(snowball),0,IF(S307&lt;=0,0,IF($C308&lt;=SUM($AZ308:BA308),0,IF(AP308+$C308-SUM($AZ308:BA308)&gt;S307+AD308,S307+AD308-AP308,$C308-SUM($AZ308:BA308)))))</f>
        <v>#NAME?</v>
      </c>
      <c t="str" s="89" r="BC308">
        <f>IF(NOT(snowball),0,IF(T307&lt;=0,0,IF($C308&lt;=SUM($AZ308:BB308),0,IF(AQ308+$C308-SUM($AZ308:BB308)&gt;T307+AE308,T307+AE308-AQ308,$C308-SUM($AZ308:BB308)))))</f>
        <v>#NAME?</v>
      </c>
      <c t="str" s="89" r="BD308">
        <f>IF(NOT(snowball),0,IF(U307&lt;=0,0,IF($C308&lt;=SUM($AZ308:BC308),0,IF(AR308+$C308-SUM($AZ308:BC308)&gt;U307+AF308,U307+AF308-AR308,$C308-SUM($AZ308:BC308)))))</f>
        <v>#NAME?</v>
      </c>
      <c t="str" s="89" r="BE308">
        <f>IF(NOT(snowball),0,IF(V307&lt;=0,0,IF($C308&lt;=SUM($AZ308:BD308),0,IF(AS308+$C308-SUM($AZ308:BD308)&gt;V307+AG308,V307+AG308-AS308,$C308-SUM($AZ308:BD308)))))</f>
        <v>#NAME?</v>
      </c>
      <c t="str" s="89" r="BF308">
        <f>IF(NOT(snowball),0,IF(W307&lt;=0,0,IF($C308&lt;=SUM($AZ308:BE308),0,IF(AT308+$C308-SUM($AZ308:BE308)&gt;W307+AH308,W307+AH308-AT308,$C308-SUM($AZ308:BE308)))))</f>
        <v>#NAME?</v>
      </c>
      <c t="str" s="89" r="BG308">
        <f>IF(NOT(snowball),0,IF(X307&lt;=0,0,IF($C308&lt;=SUM($AZ308:BF308),0,IF(AU308+$C308-SUM($AZ308:BF308)&gt;X307+AI308,X307+AI308-AU308,$C308-SUM($AZ308:BF308)))))</f>
        <v>#NAME?</v>
      </c>
      <c t="str" s="89" r="BH308">
        <f>IF(NOT(snowball),0,IF(Y307&lt;=0,0,IF($C308&lt;=SUM($AZ308:BG308),0,IF(AV308+$C308-SUM($AZ308:BG308)&gt;Y307+AJ308,Y307+AJ308-AV308,$C308-SUM($AZ308:BG308)))))</f>
        <v>#NAME?</v>
      </c>
      <c t="str" s="89" r="BI308">
        <f>IF(NOT(snowball),0,IF(Z307&lt;=0,0,IF($C308&lt;=SUM($AZ308:BH308),0,IF(AW308+$C308-SUM($AZ308:BH308)&gt;Z307+AK308,Z307+AK308-AW308,$C308-SUM($AZ308:BH308)))))</f>
        <v>#NAME?</v>
      </c>
    </row>
    <row customHeight="1" r="309" ht="10.5">
      <c t="str" s="85" r="A309">
        <f>IF(SUM(Q308:Z308)&lt;=0,"",A308+1)</f>
        <v>#NAME?</v>
      </c>
      <c t="str" s="86" r="B309">
        <f>IF(A309="",NA(),DATE(YEAR(B308),MONTH(B308)+1,1))</f>
        <v>#NAME?</v>
      </c>
      <c t="str" s="87" r="C309">
        <f>IF(A309="","",IF(snowball,IF(($E$5-AX309)&lt;0,0,$E$5-AX309),"n/a")+D309)</f>
        <v>#NAME?</v>
      </c>
      <c s="88" r="D309"/>
      <c t="str" s="89" r="E309">
        <f>AN309+AZ309</f>
        <v>#NAME?</v>
      </c>
      <c t="str" s="89" r="F309">
        <f>AO309+BA309</f>
        <v>#NAME?</v>
      </c>
      <c t="str" s="89" r="G309">
        <f>AP309+BB309</f>
        <v>#NAME?</v>
      </c>
      <c t="str" s="89" r="H309">
        <f>AQ309+BC309</f>
        <v>#NAME?</v>
      </c>
      <c t="str" s="89" r="I309">
        <f>AR309+BD309</f>
        <v>#NAME?</v>
      </c>
      <c t="str" s="89" r="J309">
        <f>AS309+BE309</f>
        <v>#NAME?</v>
      </c>
      <c t="str" s="89" r="K309">
        <f>AT309+BF309</f>
        <v>#NAME?</v>
      </c>
      <c t="str" s="89" r="L309">
        <f>AU309+BG309</f>
        <v>#NAME?</v>
      </c>
      <c t="str" s="89" r="M309">
        <f>AV309+BH309</f>
        <v>#NAME?</v>
      </c>
      <c t="str" s="89" r="N309">
        <f>AW309+BI309</f>
        <v>#NAME?</v>
      </c>
      <c s="90" r="O309"/>
      <c t="str" s="89" r="P309">
        <f>SUM(Q309:Z309)</f>
        <v>#NAME?</v>
      </c>
      <c t="str" s="89" r="Q309">
        <f>IF(E$8=0,0,ROUND(Q308-(E309-AB309),2))</f>
        <v>#NAME?</v>
      </c>
      <c t="str" s="89" r="R309">
        <f>IF(F$8=0,0,ROUND(R308-(F309-AC309),2))</f>
        <v>#NAME?</v>
      </c>
      <c t="str" s="89" r="S309">
        <f>IF(G$8=0,0,ROUND(S308-(G309-AD309),2))</f>
        <v>#NAME?</v>
      </c>
      <c t="str" s="89" r="T309">
        <f>IF(H$8=0,0,ROUND(T308-(H309-AE309),2))</f>
        <v>#NAME?</v>
      </c>
      <c t="str" s="89" r="U309">
        <f>IF(I$8=0,0,ROUND(U308-(I309-AF309),2))</f>
        <v>#NAME?</v>
      </c>
      <c t="str" s="89" r="V309">
        <f>IF(J$8=0,0,ROUND(V308-(J309-AG309),2))</f>
        <v> -  </v>
      </c>
      <c t="str" s="89" r="W309">
        <f>IF(K$8=0,0,ROUND(W308-(K309-AH309),2))</f>
        <v> -  </v>
      </c>
      <c t="str" s="89" r="X309">
        <f>IF(L$8=0,0,ROUND(X308-(L309-AI309),2))</f>
        <v> -  </v>
      </c>
      <c t="str" s="89" r="Y309">
        <f>IF(M$8=0,0,ROUND(Y308-(M309-AJ309),2))</f>
        <v> -  </v>
      </c>
      <c t="str" s="89" r="Z309">
        <f>IF(N$8=0,0,ROUND(Z308-(N309-AK309),2))</f>
        <v> -  </v>
      </c>
      <c s="92" r="AA309"/>
      <c t="str" s="89" r="AB309">
        <f>ROUND(Q308*E$9/12,2)</f>
        <v>#NAME?</v>
      </c>
      <c t="str" s="89" r="AC309">
        <f>ROUND(R308*F$9/12,2)</f>
        <v>#NAME?</v>
      </c>
      <c t="str" s="89" r="AD309">
        <f>ROUND(S308*G$9/12,2)</f>
        <v>#NAME?</v>
      </c>
      <c t="str" s="89" r="AE309">
        <f>ROUND(T308*H$9/12,2)</f>
        <v>#NAME?</v>
      </c>
      <c t="str" s="89" r="AF309">
        <f>ROUND(U308*I$9/12,2)</f>
        <v>#NAME?</v>
      </c>
      <c t="str" s="89" r="AG309">
        <f>ROUND(V308*J$9/12,2)</f>
        <v> -  </v>
      </c>
      <c t="str" s="89" r="AH309">
        <f>ROUND(W308*K$9/12,2)</f>
        <v> -  </v>
      </c>
      <c t="str" s="89" r="AI309">
        <f>ROUND(X308*L$9/12,2)</f>
        <v> -  </v>
      </c>
      <c t="str" s="89" r="AJ309">
        <f>ROUND(Y308*M$9/12,2)</f>
        <v> -  </v>
      </c>
      <c t="str" s="89" r="AK309">
        <f>ROUND(Z308*N$9/12,2)</f>
        <v> -  </v>
      </c>
      <c t="str" s="89" r="AL309">
        <f>SUM(AB309:AK309)</f>
        <v>#NAME?</v>
      </c>
      <c s="93" r="AM309"/>
      <c t="str" s="89" r="AN309">
        <f>IF(Q308&gt;0,IF((Q308+AB309)&lt;E$10,Q308+AB309,E$10),0)</f>
        <v>#NAME?</v>
      </c>
      <c t="str" s="89" r="AO309">
        <f>IF(R308&gt;0,IF((R308+AC309)&lt;F$10,R308+AC309,F$10),0)</f>
        <v>#NAME?</v>
      </c>
      <c t="str" s="89" r="AP309">
        <f>IF(S308&gt;0,IF((S308+AD309)&lt;G$10,S308+AD309,G$10),0)</f>
        <v>#NAME?</v>
      </c>
      <c t="str" s="89" r="AQ309">
        <f>IF(T308&gt;0,IF((T308+AE309)&lt;H$10,T308+AE309,H$10),0)</f>
        <v>#NAME?</v>
      </c>
      <c t="str" s="89" r="AR309">
        <f>IF(U308&gt;0,IF((U308+AF309)&lt;I$10,U308+AF309,I$10),0)</f>
        <v>#NAME?</v>
      </c>
      <c t="str" s="89" r="AS309">
        <f>IF(V308&gt;0,IF((V308+AG309)&lt;J$10,V308+AG309,J$10),0)</f>
        <v> -  </v>
      </c>
      <c t="str" s="89" r="AT309">
        <f>IF(W308&gt;0,IF((W308+AH309)&lt;K$10,W308+AH309,K$10),0)</f>
        <v> -  </v>
      </c>
      <c t="str" s="89" r="AU309">
        <f>IF(X308&gt;0,IF((X308+AI309)&lt;L$10,X308+AI309,L$10),0)</f>
        <v> -  </v>
      </c>
      <c t="str" s="89" r="AV309">
        <f>IF(Y308&gt;0,IF((Y308+AJ309)&lt;M$10,Y308+AJ309,M$10),0)</f>
        <v> -  </v>
      </c>
      <c t="str" s="89" r="AW309">
        <f>IF(Z308&gt;0,IF((Z308+AK309)&lt;N$10,Z308+AK309,N$10),0)</f>
        <v> -  </v>
      </c>
      <c t="str" s="89" r="AX309">
        <f>SUM(AN309:AW309)</f>
        <v>#NAME?</v>
      </c>
      <c s="89" r="AY309"/>
      <c t="str" s="91" r="AZ309">
        <f>IF(NOT(snowball),0,IF(Q308&lt;=0,0,IF(AN309+$C309&gt;Q308+AB309,Q308+AB309-AN309,$C309)))</f>
        <v>#NAME?</v>
      </c>
      <c t="str" s="89" r="BA309">
        <f>IF(NOT(snowball),0,IF(R308&lt;=0,0,IF($C309&lt;=SUM($AZ309:AZ309),0,IF(AO309+$C309-SUM($AZ309:AZ309)&gt;R308+AC309,R308+AC309-AO309,$C309-SUM($AZ309:AZ309)))))</f>
        <v>#NAME?</v>
      </c>
      <c t="str" s="89" r="BB309">
        <f>IF(NOT(snowball),0,IF(S308&lt;=0,0,IF($C309&lt;=SUM($AZ309:BA309),0,IF(AP309+$C309-SUM($AZ309:BA309)&gt;S308+AD309,S308+AD309-AP309,$C309-SUM($AZ309:BA309)))))</f>
        <v>#NAME?</v>
      </c>
      <c t="str" s="89" r="BC309">
        <f>IF(NOT(snowball),0,IF(T308&lt;=0,0,IF($C309&lt;=SUM($AZ309:BB309),0,IF(AQ309+$C309-SUM($AZ309:BB309)&gt;T308+AE309,T308+AE309-AQ309,$C309-SUM($AZ309:BB309)))))</f>
        <v>#NAME?</v>
      </c>
      <c t="str" s="89" r="BD309">
        <f>IF(NOT(snowball),0,IF(U308&lt;=0,0,IF($C309&lt;=SUM($AZ309:BC309),0,IF(AR309+$C309-SUM($AZ309:BC309)&gt;U308+AF309,U308+AF309-AR309,$C309-SUM($AZ309:BC309)))))</f>
        <v>#NAME?</v>
      </c>
      <c t="str" s="89" r="BE309">
        <f>IF(NOT(snowball),0,IF(V308&lt;=0,0,IF($C309&lt;=SUM($AZ309:BD309),0,IF(AS309+$C309-SUM($AZ309:BD309)&gt;V308+AG309,V308+AG309-AS309,$C309-SUM($AZ309:BD309)))))</f>
        <v>#NAME?</v>
      </c>
      <c t="str" s="89" r="BF309">
        <f>IF(NOT(snowball),0,IF(W308&lt;=0,0,IF($C309&lt;=SUM($AZ309:BE309),0,IF(AT309+$C309-SUM($AZ309:BE309)&gt;W308+AH309,W308+AH309-AT309,$C309-SUM($AZ309:BE309)))))</f>
        <v>#NAME?</v>
      </c>
      <c t="str" s="89" r="BG309">
        <f>IF(NOT(snowball),0,IF(X308&lt;=0,0,IF($C309&lt;=SUM($AZ309:BF309),0,IF(AU309+$C309-SUM($AZ309:BF309)&gt;X308+AI309,X308+AI309-AU309,$C309-SUM($AZ309:BF309)))))</f>
        <v>#NAME?</v>
      </c>
      <c t="str" s="89" r="BH309">
        <f>IF(NOT(snowball),0,IF(Y308&lt;=0,0,IF($C309&lt;=SUM($AZ309:BG309),0,IF(AV309+$C309-SUM($AZ309:BG309)&gt;Y308+AJ309,Y308+AJ309-AV309,$C309-SUM($AZ309:BG309)))))</f>
        <v>#NAME?</v>
      </c>
      <c t="str" s="89" r="BI309">
        <f>IF(NOT(snowball),0,IF(Z308&lt;=0,0,IF($C309&lt;=SUM($AZ309:BH309),0,IF(AW309+$C309-SUM($AZ309:BH309)&gt;Z308+AK309,Z308+AK309-AW309,$C309-SUM($AZ309:BH309)))))</f>
        <v>#NAME?</v>
      </c>
    </row>
    <row customHeight="1" r="310" ht="10.5">
      <c t="str" s="85" r="A310">
        <f>IF(SUM(Q309:Z309)&lt;=0,"",A309+1)</f>
        <v>#NAME?</v>
      </c>
      <c t="str" s="86" r="B310">
        <f>IF(A310="",NA(),DATE(YEAR(B309),MONTH(B309)+1,1))</f>
        <v>#NAME?</v>
      </c>
      <c t="str" s="87" r="C310">
        <f>IF(A310="","",IF(snowball,IF(($E$5-AX310)&lt;0,0,$E$5-AX310),"n/a")+D310)</f>
        <v>#NAME?</v>
      </c>
      <c s="88" r="D310"/>
      <c t="str" s="89" r="E310">
        <f>AN310+AZ310</f>
        <v>#NAME?</v>
      </c>
      <c t="str" s="89" r="F310">
        <f>AO310+BA310</f>
        <v>#NAME?</v>
      </c>
      <c t="str" s="89" r="G310">
        <f>AP310+BB310</f>
        <v>#NAME?</v>
      </c>
      <c t="str" s="89" r="H310">
        <f>AQ310+BC310</f>
        <v>#NAME?</v>
      </c>
      <c t="str" s="89" r="I310">
        <f>AR310+BD310</f>
        <v>#NAME?</v>
      </c>
      <c t="str" s="89" r="J310">
        <f>AS310+BE310</f>
        <v>#NAME?</v>
      </c>
      <c t="str" s="89" r="K310">
        <f>AT310+BF310</f>
        <v>#NAME?</v>
      </c>
      <c t="str" s="89" r="L310">
        <f>AU310+BG310</f>
        <v>#NAME?</v>
      </c>
      <c t="str" s="89" r="M310">
        <f>AV310+BH310</f>
        <v>#NAME?</v>
      </c>
      <c t="str" s="89" r="N310">
        <f>AW310+BI310</f>
        <v>#NAME?</v>
      </c>
      <c s="90" r="O310"/>
      <c t="str" s="89" r="P310">
        <f>SUM(Q310:Z310)</f>
        <v>#NAME?</v>
      </c>
      <c t="str" s="89" r="Q310">
        <f>IF(E$8=0,0,ROUND(Q309-(E310-AB310),2))</f>
        <v>#NAME?</v>
      </c>
      <c t="str" s="89" r="R310">
        <f>IF(F$8=0,0,ROUND(R309-(F310-AC310),2))</f>
        <v>#NAME?</v>
      </c>
      <c t="str" s="89" r="S310">
        <f>IF(G$8=0,0,ROUND(S309-(G310-AD310),2))</f>
        <v>#NAME?</v>
      </c>
      <c t="str" s="89" r="T310">
        <f>IF(H$8=0,0,ROUND(T309-(H310-AE310),2))</f>
        <v>#NAME?</v>
      </c>
      <c t="str" s="89" r="U310">
        <f>IF(I$8=0,0,ROUND(U309-(I310-AF310),2))</f>
        <v>#NAME?</v>
      </c>
      <c t="str" s="89" r="V310">
        <f>IF(J$8=0,0,ROUND(V309-(J310-AG310),2))</f>
        <v> -  </v>
      </c>
      <c t="str" s="89" r="W310">
        <f>IF(K$8=0,0,ROUND(W309-(K310-AH310),2))</f>
        <v> -  </v>
      </c>
      <c t="str" s="89" r="X310">
        <f>IF(L$8=0,0,ROUND(X309-(L310-AI310),2))</f>
        <v> -  </v>
      </c>
      <c t="str" s="89" r="Y310">
        <f>IF(M$8=0,0,ROUND(Y309-(M310-AJ310),2))</f>
        <v> -  </v>
      </c>
      <c t="str" s="89" r="Z310">
        <f>IF(N$8=0,0,ROUND(Z309-(N310-AK310),2))</f>
        <v> -  </v>
      </c>
      <c s="92" r="AA310"/>
      <c t="str" s="89" r="AB310">
        <f>ROUND(Q309*E$9/12,2)</f>
        <v>#NAME?</v>
      </c>
      <c t="str" s="89" r="AC310">
        <f>ROUND(R309*F$9/12,2)</f>
        <v>#NAME?</v>
      </c>
      <c t="str" s="89" r="AD310">
        <f>ROUND(S309*G$9/12,2)</f>
        <v>#NAME?</v>
      </c>
      <c t="str" s="89" r="AE310">
        <f>ROUND(T309*H$9/12,2)</f>
        <v>#NAME?</v>
      </c>
      <c t="str" s="89" r="AF310">
        <f>ROUND(U309*I$9/12,2)</f>
        <v>#NAME?</v>
      </c>
      <c t="str" s="89" r="AG310">
        <f>ROUND(V309*J$9/12,2)</f>
        <v> -  </v>
      </c>
      <c t="str" s="89" r="AH310">
        <f>ROUND(W309*K$9/12,2)</f>
        <v> -  </v>
      </c>
      <c t="str" s="89" r="AI310">
        <f>ROUND(X309*L$9/12,2)</f>
        <v> -  </v>
      </c>
      <c t="str" s="89" r="AJ310">
        <f>ROUND(Y309*M$9/12,2)</f>
        <v> -  </v>
      </c>
      <c t="str" s="89" r="AK310">
        <f>ROUND(Z309*N$9/12,2)</f>
        <v> -  </v>
      </c>
      <c t="str" s="89" r="AL310">
        <f>SUM(AB310:AK310)</f>
        <v>#NAME?</v>
      </c>
      <c s="93" r="AM310"/>
      <c t="str" s="89" r="AN310">
        <f>IF(Q309&gt;0,IF((Q309+AB310)&lt;E$10,Q309+AB310,E$10),0)</f>
        <v>#NAME?</v>
      </c>
      <c t="str" s="89" r="AO310">
        <f>IF(R309&gt;0,IF((R309+AC310)&lt;F$10,R309+AC310,F$10),0)</f>
        <v>#NAME?</v>
      </c>
      <c t="str" s="89" r="AP310">
        <f>IF(S309&gt;0,IF((S309+AD310)&lt;G$10,S309+AD310,G$10),0)</f>
        <v>#NAME?</v>
      </c>
      <c t="str" s="89" r="AQ310">
        <f>IF(T309&gt;0,IF((T309+AE310)&lt;H$10,T309+AE310,H$10),0)</f>
        <v>#NAME?</v>
      </c>
      <c t="str" s="89" r="AR310">
        <f>IF(U309&gt;0,IF((U309+AF310)&lt;I$10,U309+AF310,I$10),0)</f>
        <v>#NAME?</v>
      </c>
      <c t="str" s="89" r="AS310">
        <f>IF(V309&gt;0,IF((V309+AG310)&lt;J$10,V309+AG310,J$10),0)</f>
        <v> -  </v>
      </c>
      <c t="str" s="89" r="AT310">
        <f>IF(W309&gt;0,IF((W309+AH310)&lt;K$10,W309+AH310,K$10),0)</f>
        <v> -  </v>
      </c>
      <c t="str" s="89" r="AU310">
        <f>IF(X309&gt;0,IF((X309+AI310)&lt;L$10,X309+AI310,L$10),0)</f>
        <v> -  </v>
      </c>
      <c t="str" s="89" r="AV310">
        <f>IF(Y309&gt;0,IF((Y309+AJ310)&lt;M$10,Y309+AJ310,M$10),0)</f>
        <v> -  </v>
      </c>
      <c t="str" s="89" r="AW310">
        <f>IF(Z309&gt;0,IF((Z309+AK310)&lt;N$10,Z309+AK310,N$10),0)</f>
        <v> -  </v>
      </c>
      <c t="str" s="89" r="AX310">
        <f>SUM(AN310:AW310)</f>
        <v>#NAME?</v>
      </c>
      <c s="89" r="AY310"/>
      <c t="str" s="91" r="AZ310">
        <f>IF(NOT(snowball),0,IF(Q309&lt;=0,0,IF(AN310+$C310&gt;Q309+AB310,Q309+AB310-AN310,$C310)))</f>
        <v>#NAME?</v>
      </c>
      <c t="str" s="89" r="BA310">
        <f>IF(NOT(snowball),0,IF(R309&lt;=0,0,IF($C310&lt;=SUM($AZ310:AZ310),0,IF(AO310+$C310-SUM($AZ310:AZ310)&gt;R309+AC310,R309+AC310-AO310,$C310-SUM($AZ310:AZ310)))))</f>
        <v>#NAME?</v>
      </c>
      <c t="str" s="89" r="BB310">
        <f>IF(NOT(snowball),0,IF(S309&lt;=0,0,IF($C310&lt;=SUM($AZ310:BA310),0,IF(AP310+$C310-SUM($AZ310:BA310)&gt;S309+AD310,S309+AD310-AP310,$C310-SUM($AZ310:BA310)))))</f>
        <v>#NAME?</v>
      </c>
      <c t="str" s="89" r="BC310">
        <f>IF(NOT(snowball),0,IF(T309&lt;=0,0,IF($C310&lt;=SUM($AZ310:BB310),0,IF(AQ310+$C310-SUM($AZ310:BB310)&gt;T309+AE310,T309+AE310-AQ310,$C310-SUM($AZ310:BB310)))))</f>
        <v>#NAME?</v>
      </c>
      <c t="str" s="89" r="BD310">
        <f>IF(NOT(snowball),0,IF(U309&lt;=0,0,IF($C310&lt;=SUM($AZ310:BC310),0,IF(AR310+$C310-SUM($AZ310:BC310)&gt;U309+AF310,U309+AF310-AR310,$C310-SUM($AZ310:BC310)))))</f>
        <v>#NAME?</v>
      </c>
      <c t="str" s="89" r="BE310">
        <f>IF(NOT(snowball),0,IF(V309&lt;=0,0,IF($C310&lt;=SUM($AZ310:BD310),0,IF(AS310+$C310-SUM($AZ310:BD310)&gt;V309+AG310,V309+AG310-AS310,$C310-SUM($AZ310:BD310)))))</f>
        <v>#NAME?</v>
      </c>
      <c t="str" s="89" r="BF310">
        <f>IF(NOT(snowball),0,IF(W309&lt;=0,0,IF($C310&lt;=SUM($AZ310:BE310),0,IF(AT310+$C310-SUM($AZ310:BE310)&gt;W309+AH310,W309+AH310-AT310,$C310-SUM($AZ310:BE310)))))</f>
        <v>#NAME?</v>
      </c>
      <c t="str" s="89" r="BG310">
        <f>IF(NOT(snowball),0,IF(X309&lt;=0,0,IF($C310&lt;=SUM($AZ310:BF310),0,IF(AU310+$C310-SUM($AZ310:BF310)&gt;X309+AI310,X309+AI310-AU310,$C310-SUM($AZ310:BF310)))))</f>
        <v>#NAME?</v>
      </c>
      <c t="str" s="89" r="BH310">
        <f>IF(NOT(snowball),0,IF(Y309&lt;=0,0,IF($C310&lt;=SUM($AZ310:BG310),0,IF(AV310+$C310-SUM($AZ310:BG310)&gt;Y309+AJ310,Y309+AJ310-AV310,$C310-SUM($AZ310:BG310)))))</f>
        <v>#NAME?</v>
      </c>
      <c t="str" s="89" r="BI310">
        <f>IF(NOT(snowball),0,IF(Z309&lt;=0,0,IF($C310&lt;=SUM($AZ310:BH310),0,IF(AW310+$C310-SUM($AZ310:BH310)&gt;Z309+AK310,Z309+AK310-AW310,$C310-SUM($AZ310:BH310)))))</f>
        <v>#NAME?</v>
      </c>
    </row>
    <row customHeight="1" r="311" ht="10.5">
      <c t="str" s="85" r="A311">
        <f>IF(SUM(Q310:Z310)&lt;=0,"",A310+1)</f>
        <v>#NAME?</v>
      </c>
      <c t="str" s="86" r="B311">
        <f>IF(A311="",NA(),DATE(YEAR(B310),MONTH(B310)+1,1))</f>
        <v>#NAME?</v>
      </c>
      <c t="str" s="87" r="C311">
        <f>IF(A311="","",IF(snowball,IF(($E$5-AX311)&lt;0,0,$E$5-AX311),"n/a")+D311)</f>
        <v>#NAME?</v>
      </c>
      <c s="88" r="D311"/>
      <c t="str" s="89" r="E311">
        <f>AN311+AZ311</f>
        <v>#NAME?</v>
      </c>
      <c t="str" s="89" r="F311">
        <f>AO311+BA311</f>
        <v>#NAME?</v>
      </c>
      <c t="str" s="89" r="G311">
        <f>AP311+BB311</f>
        <v>#NAME?</v>
      </c>
      <c t="str" s="89" r="H311">
        <f>AQ311+BC311</f>
        <v>#NAME?</v>
      </c>
      <c t="str" s="89" r="I311">
        <f>AR311+BD311</f>
        <v>#NAME?</v>
      </c>
      <c t="str" s="89" r="J311">
        <f>AS311+BE311</f>
        <v>#NAME?</v>
      </c>
      <c t="str" s="89" r="K311">
        <f>AT311+BF311</f>
        <v>#NAME?</v>
      </c>
      <c t="str" s="89" r="L311">
        <f>AU311+BG311</f>
        <v>#NAME?</v>
      </c>
      <c t="str" s="89" r="M311">
        <f>AV311+BH311</f>
        <v>#NAME?</v>
      </c>
      <c t="str" s="89" r="N311">
        <f>AW311+BI311</f>
        <v>#NAME?</v>
      </c>
      <c s="90" r="O311"/>
      <c t="str" s="89" r="P311">
        <f>SUM(Q311:Z311)</f>
        <v>#NAME?</v>
      </c>
      <c t="str" s="89" r="Q311">
        <f>IF(E$8=0,0,ROUND(Q310-(E311-AB311),2))</f>
        <v>#NAME?</v>
      </c>
      <c t="str" s="89" r="R311">
        <f>IF(F$8=0,0,ROUND(R310-(F311-AC311),2))</f>
        <v>#NAME?</v>
      </c>
      <c t="str" s="89" r="S311">
        <f>IF(G$8=0,0,ROUND(S310-(G311-AD311),2))</f>
        <v>#NAME?</v>
      </c>
      <c t="str" s="89" r="T311">
        <f>IF(H$8=0,0,ROUND(T310-(H311-AE311),2))</f>
        <v>#NAME?</v>
      </c>
      <c t="str" s="89" r="U311">
        <f>IF(I$8=0,0,ROUND(U310-(I311-AF311),2))</f>
        <v>#NAME?</v>
      </c>
      <c t="str" s="89" r="V311">
        <f>IF(J$8=0,0,ROUND(V310-(J311-AG311),2))</f>
        <v> -  </v>
      </c>
      <c t="str" s="89" r="W311">
        <f>IF(K$8=0,0,ROUND(W310-(K311-AH311),2))</f>
        <v> -  </v>
      </c>
      <c t="str" s="89" r="X311">
        <f>IF(L$8=0,0,ROUND(X310-(L311-AI311),2))</f>
        <v> -  </v>
      </c>
      <c t="str" s="89" r="Y311">
        <f>IF(M$8=0,0,ROUND(Y310-(M311-AJ311),2))</f>
        <v> -  </v>
      </c>
      <c t="str" s="89" r="Z311">
        <f>IF(N$8=0,0,ROUND(Z310-(N311-AK311),2))</f>
        <v> -  </v>
      </c>
      <c s="92" r="AA311"/>
      <c t="str" s="89" r="AB311">
        <f>ROUND(Q310*E$9/12,2)</f>
        <v>#NAME?</v>
      </c>
      <c t="str" s="89" r="AC311">
        <f>ROUND(R310*F$9/12,2)</f>
        <v>#NAME?</v>
      </c>
      <c t="str" s="89" r="AD311">
        <f>ROUND(S310*G$9/12,2)</f>
        <v>#NAME?</v>
      </c>
      <c t="str" s="89" r="AE311">
        <f>ROUND(T310*H$9/12,2)</f>
        <v>#NAME?</v>
      </c>
      <c t="str" s="89" r="AF311">
        <f>ROUND(U310*I$9/12,2)</f>
        <v>#NAME?</v>
      </c>
      <c t="str" s="89" r="AG311">
        <f>ROUND(V310*J$9/12,2)</f>
        <v> -  </v>
      </c>
      <c t="str" s="89" r="AH311">
        <f>ROUND(W310*K$9/12,2)</f>
        <v> -  </v>
      </c>
      <c t="str" s="89" r="AI311">
        <f>ROUND(X310*L$9/12,2)</f>
        <v> -  </v>
      </c>
      <c t="str" s="89" r="AJ311">
        <f>ROUND(Y310*M$9/12,2)</f>
        <v> -  </v>
      </c>
      <c t="str" s="89" r="AK311">
        <f>ROUND(Z310*N$9/12,2)</f>
        <v> -  </v>
      </c>
      <c t="str" s="89" r="AL311">
        <f>SUM(AB311:AK311)</f>
        <v>#NAME?</v>
      </c>
      <c s="93" r="AM311"/>
      <c t="str" s="89" r="AN311">
        <f>IF(Q310&gt;0,IF((Q310+AB311)&lt;E$10,Q310+AB311,E$10),0)</f>
        <v>#NAME?</v>
      </c>
      <c t="str" s="89" r="AO311">
        <f>IF(R310&gt;0,IF((R310+AC311)&lt;F$10,R310+AC311,F$10),0)</f>
        <v>#NAME?</v>
      </c>
      <c t="str" s="89" r="AP311">
        <f>IF(S310&gt;0,IF((S310+AD311)&lt;G$10,S310+AD311,G$10),0)</f>
        <v>#NAME?</v>
      </c>
      <c t="str" s="89" r="AQ311">
        <f>IF(T310&gt;0,IF((T310+AE311)&lt;H$10,T310+AE311,H$10),0)</f>
        <v>#NAME?</v>
      </c>
      <c t="str" s="89" r="AR311">
        <f>IF(U310&gt;0,IF((U310+AF311)&lt;I$10,U310+AF311,I$10),0)</f>
        <v>#NAME?</v>
      </c>
      <c t="str" s="89" r="AS311">
        <f>IF(V310&gt;0,IF((V310+AG311)&lt;J$10,V310+AG311,J$10),0)</f>
        <v> -  </v>
      </c>
      <c t="str" s="89" r="AT311">
        <f>IF(W310&gt;0,IF((W310+AH311)&lt;K$10,W310+AH311,K$10),0)</f>
        <v> -  </v>
      </c>
      <c t="str" s="89" r="AU311">
        <f>IF(X310&gt;0,IF((X310+AI311)&lt;L$10,X310+AI311,L$10),0)</f>
        <v> -  </v>
      </c>
      <c t="str" s="89" r="AV311">
        <f>IF(Y310&gt;0,IF((Y310+AJ311)&lt;M$10,Y310+AJ311,M$10),0)</f>
        <v> -  </v>
      </c>
      <c t="str" s="89" r="AW311">
        <f>IF(Z310&gt;0,IF((Z310+AK311)&lt;N$10,Z310+AK311,N$10),0)</f>
        <v> -  </v>
      </c>
      <c t="str" s="89" r="AX311">
        <f>SUM(AN311:AW311)</f>
        <v>#NAME?</v>
      </c>
      <c s="89" r="AY311"/>
      <c t="str" s="91" r="AZ311">
        <f>IF(NOT(snowball),0,IF(Q310&lt;=0,0,IF(AN311+$C311&gt;Q310+AB311,Q310+AB311-AN311,$C311)))</f>
        <v>#NAME?</v>
      </c>
      <c t="str" s="89" r="BA311">
        <f>IF(NOT(snowball),0,IF(R310&lt;=0,0,IF($C311&lt;=SUM($AZ311:AZ311),0,IF(AO311+$C311-SUM($AZ311:AZ311)&gt;R310+AC311,R310+AC311-AO311,$C311-SUM($AZ311:AZ311)))))</f>
        <v>#NAME?</v>
      </c>
      <c t="str" s="89" r="BB311">
        <f>IF(NOT(snowball),0,IF(S310&lt;=0,0,IF($C311&lt;=SUM($AZ311:BA311),0,IF(AP311+$C311-SUM($AZ311:BA311)&gt;S310+AD311,S310+AD311-AP311,$C311-SUM($AZ311:BA311)))))</f>
        <v>#NAME?</v>
      </c>
      <c t="str" s="89" r="BC311">
        <f>IF(NOT(snowball),0,IF(T310&lt;=0,0,IF($C311&lt;=SUM($AZ311:BB311),0,IF(AQ311+$C311-SUM($AZ311:BB311)&gt;T310+AE311,T310+AE311-AQ311,$C311-SUM($AZ311:BB311)))))</f>
        <v>#NAME?</v>
      </c>
      <c t="str" s="89" r="BD311">
        <f>IF(NOT(snowball),0,IF(U310&lt;=0,0,IF($C311&lt;=SUM($AZ311:BC311),0,IF(AR311+$C311-SUM($AZ311:BC311)&gt;U310+AF311,U310+AF311-AR311,$C311-SUM($AZ311:BC311)))))</f>
        <v>#NAME?</v>
      </c>
      <c t="str" s="89" r="BE311">
        <f>IF(NOT(snowball),0,IF(V310&lt;=0,0,IF($C311&lt;=SUM($AZ311:BD311),0,IF(AS311+$C311-SUM($AZ311:BD311)&gt;V310+AG311,V310+AG311-AS311,$C311-SUM($AZ311:BD311)))))</f>
        <v>#NAME?</v>
      </c>
      <c t="str" s="89" r="BF311">
        <f>IF(NOT(snowball),0,IF(W310&lt;=0,0,IF($C311&lt;=SUM($AZ311:BE311),0,IF(AT311+$C311-SUM($AZ311:BE311)&gt;W310+AH311,W310+AH311-AT311,$C311-SUM($AZ311:BE311)))))</f>
        <v>#NAME?</v>
      </c>
      <c t="str" s="89" r="BG311">
        <f>IF(NOT(snowball),0,IF(X310&lt;=0,0,IF($C311&lt;=SUM($AZ311:BF311),0,IF(AU311+$C311-SUM($AZ311:BF311)&gt;X310+AI311,X310+AI311-AU311,$C311-SUM($AZ311:BF311)))))</f>
        <v>#NAME?</v>
      </c>
      <c t="str" s="89" r="BH311">
        <f>IF(NOT(snowball),0,IF(Y310&lt;=0,0,IF($C311&lt;=SUM($AZ311:BG311),0,IF(AV311+$C311-SUM($AZ311:BG311)&gt;Y310+AJ311,Y310+AJ311-AV311,$C311-SUM($AZ311:BG311)))))</f>
        <v>#NAME?</v>
      </c>
      <c t="str" s="89" r="BI311">
        <f>IF(NOT(snowball),0,IF(Z310&lt;=0,0,IF($C311&lt;=SUM($AZ311:BH311),0,IF(AW311+$C311-SUM($AZ311:BH311)&gt;Z310+AK311,Z310+AK311-AW311,$C311-SUM($AZ311:BH311)))))</f>
        <v>#NAME?</v>
      </c>
    </row>
    <row customHeight="1" r="312" ht="10.5">
      <c t="str" s="85" r="A312">
        <f>IF(SUM(Q311:Z311)&lt;=0,"",A311+1)</f>
        <v>#NAME?</v>
      </c>
      <c t="str" s="86" r="B312">
        <f>IF(A312="",NA(),DATE(YEAR(B311),MONTH(B311)+1,1))</f>
        <v>#NAME?</v>
      </c>
      <c t="str" s="87" r="C312">
        <f>IF(A312="","",IF(snowball,IF(($E$5-AX312)&lt;0,0,$E$5-AX312),"n/a")+D312)</f>
        <v>#NAME?</v>
      </c>
      <c s="88" r="D312"/>
      <c t="str" s="89" r="E312">
        <f>AN312+AZ312</f>
        <v>#NAME?</v>
      </c>
      <c t="str" s="89" r="F312">
        <f>AO312+BA312</f>
        <v>#NAME?</v>
      </c>
      <c t="str" s="89" r="G312">
        <f>AP312+BB312</f>
        <v>#NAME?</v>
      </c>
      <c t="str" s="89" r="H312">
        <f>AQ312+BC312</f>
        <v>#NAME?</v>
      </c>
      <c t="str" s="89" r="I312">
        <f>AR312+BD312</f>
        <v>#NAME?</v>
      </c>
      <c t="str" s="89" r="J312">
        <f>AS312+BE312</f>
        <v>#NAME?</v>
      </c>
      <c t="str" s="89" r="K312">
        <f>AT312+BF312</f>
        <v>#NAME?</v>
      </c>
      <c t="str" s="89" r="L312">
        <f>AU312+BG312</f>
        <v>#NAME?</v>
      </c>
      <c t="str" s="89" r="M312">
        <f>AV312+BH312</f>
        <v>#NAME?</v>
      </c>
      <c t="str" s="89" r="N312">
        <f>AW312+BI312</f>
        <v>#NAME?</v>
      </c>
      <c s="90" r="O312"/>
      <c t="str" s="89" r="P312">
        <f>SUM(Q312:Z312)</f>
        <v>#NAME?</v>
      </c>
      <c t="str" s="89" r="Q312">
        <f>IF(E$8=0,0,ROUND(Q311-(E312-AB312),2))</f>
        <v>#NAME?</v>
      </c>
      <c t="str" s="89" r="R312">
        <f>IF(F$8=0,0,ROUND(R311-(F312-AC312),2))</f>
        <v>#NAME?</v>
      </c>
      <c t="str" s="89" r="S312">
        <f>IF(G$8=0,0,ROUND(S311-(G312-AD312),2))</f>
        <v>#NAME?</v>
      </c>
      <c t="str" s="89" r="T312">
        <f>IF(H$8=0,0,ROUND(T311-(H312-AE312),2))</f>
        <v>#NAME?</v>
      </c>
      <c t="str" s="89" r="U312">
        <f>IF(I$8=0,0,ROUND(U311-(I312-AF312),2))</f>
        <v>#NAME?</v>
      </c>
      <c t="str" s="89" r="V312">
        <f>IF(J$8=0,0,ROUND(V311-(J312-AG312),2))</f>
        <v> -  </v>
      </c>
      <c t="str" s="89" r="W312">
        <f>IF(K$8=0,0,ROUND(W311-(K312-AH312),2))</f>
        <v> -  </v>
      </c>
      <c t="str" s="89" r="X312">
        <f>IF(L$8=0,0,ROUND(X311-(L312-AI312),2))</f>
        <v> -  </v>
      </c>
      <c t="str" s="89" r="Y312">
        <f>IF(M$8=0,0,ROUND(Y311-(M312-AJ312),2))</f>
        <v> -  </v>
      </c>
      <c t="str" s="89" r="Z312">
        <f>IF(N$8=0,0,ROUND(Z311-(N312-AK312),2))</f>
        <v> -  </v>
      </c>
      <c s="92" r="AA312"/>
      <c t="str" s="89" r="AB312">
        <f>ROUND(Q311*E$9/12,2)</f>
        <v>#NAME?</v>
      </c>
      <c t="str" s="89" r="AC312">
        <f>ROUND(R311*F$9/12,2)</f>
        <v>#NAME?</v>
      </c>
      <c t="str" s="89" r="AD312">
        <f>ROUND(S311*G$9/12,2)</f>
        <v>#NAME?</v>
      </c>
      <c t="str" s="89" r="AE312">
        <f>ROUND(T311*H$9/12,2)</f>
        <v>#NAME?</v>
      </c>
      <c t="str" s="89" r="AF312">
        <f>ROUND(U311*I$9/12,2)</f>
        <v>#NAME?</v>
      </c>
      <c t="str" s="89" r="AG312">
        <f>ROUND(V311*J$9/12,2)</f>
        <v> -  </v>
      </c>
      <c t="str" s="89" r="AH312">
        <f>ROUND(W311*K$9/12,2)</f>
        <v> -  </v>
      </c>
      <c t="str" s="89" r="AI312">
        <f>ROUND(X311*L$9/12,2)</f>
        <v> -  </v>
      </c>
      <c t="str" s="89" r="AJ312">
        <f>ROUND(Y311*M$9/12,2)</f>
        <v> -  </v>
      </c>
      <c t="str" s="89" r="AK312">
        <f>ROUND(Z311*N$9/12,2)</f>
        <v> -  </v>
      </c>
      <c t="str" s="89" r="AL312">
        <f>SUM(AB312:AK312)</f>
        <v>#NAME?</v>
      </c>
      <c s="93" r="AM312"/>
      <c t="str" s="89" r="AN312">
        <f>IF(Q311&gt;0,IF((Q311+AB312)&lt;E$10,Q311+AB312,E$10),0)</f>
        <v>#NAME?</v>
      </c>
      <c t="str" s="89" r="AO312">
        <f>IF(R311&gt;0,IF((R311+AC312)&lt;F$10,R311+AC312,F$10),0)</f>
        <v>#NAME?</v>
      </c>
      <c t="str" s="89" r="AP312">
        <f>IF(S311&gt;0,IF((S311+AD312)&lt;G$10,S311+AD312,G$10),0)</f>
        <v>#NAME?</v>
      </c>
      <c t="str" s="89" r="AQ312">
        <f>IF(T311&gt;0,IF((T311+AE312)&lt;H$10,T311+AE312,H$10),0)</f>
        <v>#NAME?</v>
      </c>
      <c t="str" s="89" r="AR312">
        <f>IF(U311&gt;0,IF((U311+AF312)&lt;I$10,U311+AF312,I$10),0)</f>
        <v>#NAME?</v>
      </c>
      <c t="str" s="89" r="AS312">
        <f>IF(V311&gt;0,IF((V311+AG312)&lt;J$10,V311+AG312,J$10),0)</f>
        <v> -  </v>
      </c>
      <c t="str" s="89" r="AT312">
        <f>IF(W311&gt;0,IF((W311+AH312)&lt;K$10,W311+AH312,K$10),0)</f>
        <v> -  </v>
      </c>
      <c t="str" s="89" r="AU312">
        <f>IF(X311&gt;0,IF((X311+AI312)&lt;L$10,X311+AI312,L$10),0)</f>
        <v> -  </v>
      </c>
      <c t="str" s="89" r="AV312">
        <f>IF(Y311&gt;0,IF((Y311+AJ312)&lt;M$10,Y311+AJ312,M$10),0)</f>
        <v> -  </v>
      </c>
      <c t="str" s="89" r="AW312">
        <f>IF(Z311&gt;0,IF((Z311+AK312)&lt;N$10,Z311+AK312,N$10),0)</f>
        <v> -  </v>
      </c>
      <c t="str" s="89" r="AX312">
        <f>SUM(AN312:AW312)</f>
        <v>#NAME?</v>
      </c>
      <c s="89" r="AY312"/>
      <c t="str" s="91" r="AZ312">
        <f>IF(NOT(snowball),0,IF(Q311&lt;=0,0,IF(AN312+$C312&gt;Q311+AB312,Q311+AB312-AN312,$C312)))</f>
        <v>#NAME?</v>
      </c>
      <c t="str" s="89" r="BA312">
        <f>IF(NOT(snowball),0,IF(R311&lt;=0,0,IF($C312&lt;=SUM($AZ312:AZ312),0,IF(AO312+$C312-SUM($AZ312:AZ312)&gt;R311+AC312,R311+AC312-AO312,$C312-SUM($AZ312:AZ312)))))</f>
        <v>#NAME?</v>
      </c>
      <c t="str" s="89" r="BB312">
        <f>IF(NOT(snowball),0,IF(S311&lt;=0,0,IF($C312&lt;=SUM($AZ312:BA312),0,IF(AP312+$C312-SUM($AZ312:BA312)&gt;S311+AD312,S311+AD312-AP312,$C312-SUM($AZ312:BA312)))))</f>
        <v>#NAME?</v>
      </c>
      <c t="str" s="89" r="BC312">
        <f>IF(NOT(snowball),0,IF(T311&lt;=0,0,IF($C312&lt;=SUM($AZ312:BB312),0,IF(AQ312+$C312-SUM($AZ312:BB312)&gt;T311+AE312,T311+AE312-AQ312,$C312-SUM($AZ312:BB312)))))</f>
        <v>#NAME?</v>
      </c>
      <c t="str" s="89" r="BD312">
        <f>IF(NOT(snowball),0,IF(U311&lt;=0,0,IF($C312&lt;=SUM($AZ312:BC312),0,IF(AR312+$C312-SUM($AZ312:BC312)&gt;U311+AF312,U311+AF312-AR312,$C312-SUM($AZ312:BC312)))))</f>
        <v>#NAME?</v>
      </c>
      <c t="str" s="89" r="BE312">
        <f>IF(NOT(snowball),0,IF(V311&lt;=0,0,IF($C312&lt;=SUM($AZ312:BD312),0,IF(AS312+$C312-SUM($AZ312:BD312)&gt;V311+AG312,V311+AG312-AS312,$C312-SUM($AZ312:BD312)))))</f>
        <v>#NAME?</v>
      </c>
      <c t="str" s="89" r="BF312">
        <f>IF(NOT(snowball),0,IF(W311&lt;=0,0,IF($C312&lt;=SUM($AZ312:BE312),0,IF(AT312+$C312-SUM($AZ312:BE312)&gt;W311+AH312,W311+AH312-AT312,$C312-SUM($AZ312:BE312)))))</f>
        <v>#NAME?</v>
      </c>
      <c t="str" s="89" r="BG312">
        <f>IF(NOT(snowball),0,IF(X311&lt;=0,0,IF($C312&lt;=SUM($AZ312:BF312),0,IF(AU312+$C312-SUM($AZ312:BF312)&gt;X311+AI312,X311+AI312-AU312,$C312-SUM($AZ312:BF312)))))</f>
        <v>#NAME?</v>
      </c>
      <c t="str" s="89" r="BH312">
        <f>IF(NOT(snowball),0,IF(Y311&lt;=0,0,IF($C312&lt;=SUM($AZ312:BG312),0,IF(AV312+$C312-SUM($AZ312:BG312)&gt;Y311+AJ312,Y311+AJ312-AV312,$C312-SUM($AZ312:BG312)))))</f>
        <v>#NAME?</v>
      </c>
      <c t="str" s="89" r="BI312">
        <f>IF(NOT(snowball),0,IF(Z311&lt;=0,0,IF($C312&lt;=SUM($AZ312:BH312),0,IF(AW312+$C312-SUM($AZ312:BH312)&gt;Z311+AK312,Z311+AK312-AW312,$C312-SUM($AZ312:BH312)))))</f>
        <v>#NAME?</v>
      </c>
    </row>
    <row customHeight="1" r="313" ht="10.5">
      <c t="str" s="85" r="A313">
        <f>IF(SUM(Q312:Z312)&lt;=0,"",A312+1)</f>
        <v>#NAME?</v>
      </c>
      <c t="str" s="86" r="B313">
        <f>IF(A313="",NA(),DATE(YEAR(B312),MONTH(B312)+1,1))</f>
        <v>#NAME?</v>
      </c>
      <c t="str" s="87" r="C313">
        <f>IF(A313="","",IF(snowball,IF(($E$5-AX313)&lt;0,0,$E$5-AX313),"n/a")+D313)</f>
        <v>#NAME?</v>
      </c>
      <c s="88" r="D313"/>
      <c t="str" s="89" r="E313">
        <f>AN313+AZ313</f>
        <v>#NAME?</v>
      </c>
      <c t="str" s="89" r="F313">
        <f>AO313+BA313</f>
        <v>#NAME?</v>
      </c>
      <c t="str" s="89" r="G313">
        <f>AP313+BB313</f>
        <v>#NAME?</v>
      </c>
      <c t="str" s="89" r="H313">
        <f>AQ313+BC313</f>
        <v>#NAME?</v>
      </c>
      <c t="str" s="89" r="I313">
        <f>AR313+BD313</f>
        <v>#NAME?</v>
      </c>
      <c t="str" s="89" r="J313">
        <f>AS313+BE313</f>
        <v>#NAME?</v>
      </c>
      <c t="str" s="89" r="K313">
        <f>AT313+BF313</f>
        <v>#NAME?</v>
      </c>
      <c t="str" s="89" r="L313">
        <f>AU313+BG313</f>
        <v>#NAME?</v>
      </c>
      <c t="str" s="89" r="M313">
        <f>AV313+BH313</f>
        <v>#NAME?</v>
      </c>
      <c t="str" s="89" r="N313">
        <f>AW313+BI313</f>
        <v>#NAME?</v>
      </c>
      <c s="90" r="O313"/>
      <c t="str" s="89" r="P313">
        <f>SUM(Q313:Z313)</f>
        <v>#NAME?</v>
      </c>
      <c t="str" s="89" r="Q313">
        <f>IF(E$8=0,0,ROUND(Q312-(E313-AB313),2))</f>
        <v>#NAME?</v>
      </c>
      <c t="str" s="89" r="R313">
        <f>IF(F$8=0,0,ROUND(R312-(F313-AC313),2))</f>
        <v>#NAME?</v>
      </c>
      <c t="str" s="89" r="S313">
        <f>IF(G$8=0,0,ROUND(S312-(G313-AD313),2))</f>
        <v>#NAME?</v>
      </c>
      <c t="str" s="89" r="T313">
        <f>IF(H$8=0,0,ROUND(T312-(H313-AE313),2))</f>
        <v>#NAME?</v>
      </c>
      <c t="str" s="89" r="U313">
        <f>IF(I$8=0,0,ROUND(U312-(I313-AF313),2))</f>
        <v>#NAME?</v>
      </c>
      <c t="str" s="89" r="V313">
        <f>IF(J$8=0,0,ROUND(V312-(J313-AG313),2))</f>
        <v> -  </v>
      </c>
      <c t="str" s="89" r="W313">
        <f>IF(K$8=0,0,ROUND(W312-(K313-AH313),2))</f>
        <v> -  </v>
      </c>
      <c t="str" s="89" r="X313">
        <f>IF(L$8=0,0,ROUND(X312-(L313-AI313),2))</f>
        <v> -  </v>
      </c>
      <c t="str" s="89" r="Y313">
        <f>IF(M$8=0,0,ROUND(Y312-(M313-AJ313),2))</f>
        <v> -  </v>
      </c>
      <c t="str" s="89" r="Z313">
        <f>IF(N$8=0,0,ROUND(Z312-(N313-AK313),2))</f>
        <v> -  </v>
      </c>
      <c s="92" r="AA313"/>
      <c t="str" s="89" r="AB313">
        <f>ROUND(Q312*E$9/12,2)</f>
        <v>#NAME?</v>
      </c>
      <c t="str" s="89" r="AC313">
        <f>ROUND(R312*F$9/12,2)</f>
        <v>#NAME?</v>
      </c>
      <c t="str" s="89" r="AD313">
        <f>ROUND(S312*G$9/12,2)</f>
        <v>#NAME?</v>
      </c>
      <c t="str" s="89" r="AE313">
        <f>ROUND(T312*H$9/12,2)</f>
        <v>#NAME?</v>
      </c>
      <c t="str" s="89" r="AF313">
        <f>ROUND(U312*I$9/12,2)</f>
        <v>#NAME?</v>
      </c>
      <c t="str" s="89" r="AG313">
        <f>ROUND(V312*J$9/12,2)</f>
        <v> -  </v>
      </c>
      <c t="str" s="89" r="AH313">
        <f>ROUND(W312*K$9/12,2)</f>
        <v> -  </v>
      </c>
      <c t="str" s="89" r="AI313">
        <f>ROUND(X312*L$9/12,2)</f>
        <v> -  </v>
      </c>
      <c t="str" s="89" r="AJ313">
        <f>ROUND(Y312*M$9/12,2)</f>
        <v> -  </v>
      </c>
      <c t="str" s="89" r="AK313">
        <f>ROUND(Z312*N$9/12,2)</f>
        <v> -  </v>
      </c>
      <c t="str" s="89" r="AL313">
        <f>SUM(AB313:AK313)</f>
        <v>#NAME?</v>
      </c>
      <c s="93" r="AM313"/>
      <c t="str" s="89" r="AN313">
        <f>IF(Q312&gt;0,IF((Q312+AB313)&lt;E$10,Q312+AB313,E$10),0)</f>
        <v>#NAME?</v>
      </c>
      <c t="str" s="89" r="AO313">
        <f>IF(R312&gt;0,IF((R312+AC313)&lt;F$10,R312+AC313,F$10),0)</f>
        <v>#NAME?</v>
      </c>
      <c t="str" s="89" r="AP313">
        <f>IF(S312&gt;0,IF((S312+AD313)&lt;G$10,S312+AD313,G$10),0)</f>
        <v>#NAME?</v>
      </c>
      <c t="str" s="89" r="AQ313">
        <f>IF(T312&gt;0,IF((T312+AE313)&lt;H$10,T312+AE313,H$10),0)</f>
        <v>#NAME?</v>
      </c>
      <c t="str" s="89" r="AR313">
        <f>IF(U312&gt;0,IF((U312+AF313)&lt;I$10,U312+AF313,I$10),0)</f>
        <v>#NAME?</v>
      </c>
      <c t="str" s="89" r="AS313">
        <f>IF(V312&gt;0,IF((V312+AG313)&lt;J$10,V312+AG313,J$10),0)</f>
        <v> -  </v>
      </c>
      <c t="str" s="89" r="AT313">
        <f>IF(W312&gt;0,IF((W312+AH313)&lt;K$10,W312+AH313,K$10),0)</f>
        <v> -  </v>
      </c>
      <c t="str" s="89" r="AU313">
        <f>IF(X312&gt;0,IF((X312+AI313)&lt;L$10,X312+AI313,L$10),0)</f>
        <v> -  </v>
      </c>
      <c t="str" s="89" r="AV313">
        <f>IF(Y312&gt;0,IF((Y312+AJ313)&lt;M$10,Y312+AJ313,M$10),0)</f>
        <v> -  </v>
      </c>
      <c t="str" s="89" r="AW313">
        <f>IF(Z312&gt;0,IF((Z312+AK313)&lt;N$10,Z312+AK313,N$10),0)</f>
        <v> -  </v>
      </c>
      <c t="str" s="89" r="AX313">
        <f>SUM(AN313:AW313)</f>
        <v>#NAME?</v>
      </c>
      <c s="89" r="AY313"/>
      <c t="str" s="91" r="AZ313">
        <f>IF(NOT(snowball),0,IF(Q312&lt;=0,0,IF(AN313+$C313&gt;Q312+AB313,Q312+AB313-AN313,$C313)))</f>
        <v>#NAME?</v>
      </c>
      <c t="str" s="89" r="BA313">
        <f>IF(NOT(snowball),0,IF(R312&lt;=0,0,IF($C313&lt;=SUM($AZ313:AZ313),0,IF(AO313+$C313-SUM($AZ313:AZ313)&gt;R312+AC313,R312+AC313-AO313,$C313-SUM($AZ313:AZ313)))))</f>
        <v>#NAME?</v>
      </c>
      <c t="str" s="89" r="BB313">
        <f>IF(NOT(snowball),0,IF(S312&lt;=0,0,IF($C313&lt;=SUM($AZ313:BA313),0,IF(AP313+$C313-SUM($AZ313:BA313)&gt;S312+AD313,S312+AD313-AP313,$C313-SUM($AZ313:BA313)))))</f>
        <v>#NAME?</v>
      </c>
      <c t="str" s="89" r="BC313">
        <f>IF(NOT(snowball),0,IF(T312&lt;=0,0,IF($C313&lt;=SUM($AZ313:BB313),0,IF(AQ313+$C313-SUM($AZ313:BB313)&gt;T312+AE313,T312+AE313-AQ313,$C313-SUM($AZ313:BB313)))))</f>
        <v>#NAME?</v>
      </c>
      <c t="str" s="89" r="BD313">
        <f>IF(NOT(snowball),0,IF(U312&lt;=0,0,IF($C313&lt;=SUM($AZ313:BC313),0,IF(AR313+$C313-SUM($AZ313:BC313)&gt;U312+AF313,U312+AF313-AR313,$C313-SUM($AZ313:BC313)))))</f>
        <v>#NAME?</v>
      </c>
      <c t="str" s="89" r="BE313">
        <f>IF(NOT(snowball),0,IF(V312&lt;=0,0,IF($C313&lt;=SUM($AZ313:BD313),0,IF(AS313+$C313-SUM($AZ313:BD313)&gt;V312+AG313,V312+AG313-AS313,$C313-SUM($AZ313:BD313)))))</f>
        <v>#NAME?</v>
      </c>
      <c t="str" s="89" r="BF313">
        <f>IF(NOT(snowball),0,IF(W312&lt;=0,0,IF($C313&lt;=SUM($AZ313:BE313),0,IF(AT313+$C313-SUM($AZ313:BE313)&gt;W312+AH313,W312+AH313-AT313,$C313-SUM($AZ313:BE313)))))</f>
        <v>#NAME?</v>
      </c>
      <c t="str" s="89" r="BG313">
        <f>IF(NOT(snowball),0,IF(X312&lt;=0,0,IF($C313&lt;=SUM($AZ313:BF313),0,IF(AU313+$C313-SUM($AZ313:BF313)&gt;X312+AI313,X312+AI313-AU313,$C313-SUM($AZ313:BF313)))))</f>
        <v>#NAME?</v>
      </c>
      <c t="str" s="89" r="BH313">
        <f>IF(NOT(snowball),0,IF(Y312&lt;=0,0,IF($C313&lt;=SUM($AZ313:BG313),0,IF(AV313+$C313-SUM($AZ313:BG313)&gt;Y312+AJ313,Y312+AJ313-AV313,$C313-SUM($AZ313:BG313)))))</f>
        <v>#NAME?</v>
      </c>
      <c t="str" s="89" r="BI313">
        <f>IF(NOT(snowball),0,IF(Z312&lt;=0,0,IF($C313&lt;=SUM($AZ313:BH313),0,IF(AW313+$C313-SUM($AZ313:BH313)&gt;Z312+AK313,Z312+AK313-AW313,$C313-SUM($AZ313:BH313)))))</f>
        <v>#NAME?</v>
      </c>
    </row>
    <row customHeight="1" r="314" ht="10.5">
      <c t="str" s="85" r="A314">
        <f>IF(SUM(Q313:Z313)&lt;=0,"",A313+1)</f>
        <v>#NAME?</v>
      </c>
      <c t="str" s="86" r="B314">
        <f>IF(A314="",NA(),DATE(YEAR(B313),MONTH(B313)+1,1))</f>
        <v>#NAME?</v>
      </c>
      <c t="str" s="87" r="C314">
        <f>IF(A314="","",IF(snowball,IF(($E$5-AX314)&lt;0,0,$E$5-AX314),"n/a")+D314)</f>
        <v>#NAME?</v>
      </c>
      <c s="88" r="D314"/>
      <c t="str" s="89" r="E314">
        <f>AN314+AZ314</f>
        <v>#NAME?</v>
      </c>
      <c t="str" s="89" r="F314">
        <f>AO314+BA314</f>
        <v>#NAME?</v>
      </c>
      <c t="str" s="89" r="G314">
        <f>AP314+BB314</f>
        <v>#NAME?</v>
      </c>
      <c t="str" s="89" r="H314">
        <f>AQ314+BC314</f>
        <v>#NAME?</v>
      </c>
      <c t="str" s="89" r="I314">
        <f>AR314+BD314</f>
        <v>#NAME?</v>
      </c>
      <c t="str" s="89" r="J314">
        <f>AS314+BE314</f>
        <v>#NAME?</v>
      </c>
      <c t="str" s="89" r="K314">
        <f>AT314+BF314</f>
        <v>#NAME?</v>
      </c>
      <c t="str" s="89" r="L314">
        <f>AU314+BG314</f>
        <v>#NAME?</v>
      </c>
      <c t="str" s="89" r="M314">
        <f>AV314+BH314</f>
        <v>#NAME?</v>
      </c>
      <c t="str" s="89" r="N314">
        <f>AW314+BI314</f>
        <v>#NAME?</v>
      </c>
      <c s="90" r="O314"/>
      <c t="str" s="89" r="P314">
        <f>SUM(Q314:Z314)</f>
        <v>#NAME?</v>
      </c>
      <c t="str" s="89" r="Q314">
        <f>IF(E$8=0,0,ROUND(Q313-(E314-AB314),2))</f>
        <v>#NAME?</v>
      </c>
      <c t="str" s="89" r="R314">
        <f>IF(F$8=0,0,ROUND(R313-(F314-AC314),2))</f>
        <v>#NAME?</v>
      </c>
      <c t="str" s="89" r="S314">
        <f>IF(G$8=0,0,ROUND(S313-(G314-AD314),2))</f>
        <v>#NAME?</v>
      </c>
      <c t="str" s="89" r="T314">
        <f>IF(H$8=0,0,ROUND(T313-(H314-AE314),2))</f>
        <v>#NAME?</v>
      </c>
      <c t="str" s="89" r="U314">
        <f>IF(I$8=0,0,ROUND(U313-(I314-AF314),2))</f>
        <v>#NAME?</v>
      </c>
      <c t="str" s="89" r="V314">
        <f>IF(J$8=0,0,ROUND(V313-(J314-AG314),2))</f>
        <v> -  </v>
      </c>
      <c t="str" s="89" r="W314">
        <f>IF(K$8=0,0,ROUND(W313-(K314-AH314),2))</f>
        <v> -  </v>
      </c>
      <c t="str" s="89" r="X314">
        <f>IF(L$8=0,0,ROUND(X313-(L314-AI314),2))</f>
        <v> -  </v>
      </c>
      <c t="str" s="89" r="Y314">
        <f>IF(M$8=0,0,ROUND(Y313-(M314-AJ314),2))</f>
        <v> -  </v>
      </c>
      <c t="str" s="89" r="Z314">
        <f>IF(N$8=0,0,ROUND(Z313-(N314-AK314),2))</f>
        <v> -  </v>
      </c>
      <c s="92" r="AA314"/>
      <c t="str" s="89" r="AB314">
        <f>ROUND(Q313*E$9/12,2)</f>
        <v>#NAME?</v>
      </c>
      <c t="str" s="89" r="AC314">
        <f>ROUND(R313*F$9/12,2)</f>
        <v>#NAME?</v>
      </c>
      <c t="str" s="89" r="AD314">
        <f>ROUND(S313*G$9/12,2)</f>
        <v>#NAME?</v>
      </c>
      <c t="str" s="89" r="AE314">
        <f>ROUND(T313*H$9/12,2)</f>
        <v>#NAME?</v>
      </c>
      <c t="str" s="89" r="AF314">
        <f>ROUND(U313*I$9/12,2)</f>
        <v>#NAME?</v>
      </c>
      <c t="str" s="89" r="AG314">
        <f>ROUND(V313*J$9/12,2)</f>
        <v> -  </v>
      </c>
      <c t="str" s="89" r="AH314">
        <f>ROUND(W313*K$9/12,2)</f>
        <v> -  </v>
      </c>
      <c t="str" s="89" r="AI314">
        <f>ROUND(X313*L$9/12,2)</f>
        <v> -  </v>
      </c>
      <c t="str" s="89" r="AJ314">
        <f>ROUND(Y313*M$9/12,2)</f>
        <v> -  </v>
      </c>
      <c t="str" s="89" r="AK314">
        <f>ROUND(Z313*N$9/12,2)</f>
        <v> -  </v>
      </c>
      <c t="str" s="89" r="AL314">
        <f>SUM(AB314:AK314)</f>
        <v>#NAME?</v>
      </c>
      <c s="93" r="AM314"/>
      <c t="str" s="89" r="AN314">
        <f>IF(Q313&gt;0,IF((Q313+AB314)&lt;E$10,Q313+AB314,E$10),0)</f>
        <v>#NAME?</v>
      </c>
      <c t="str" s="89" r="AO314">
        <f>IF(R313&gt;0,IF((R313+AC314)&lt;F$10,R313+AC314,F$10),0)</f>
        <v>#NAME?</v>
      </c>
      <c t="str" s="89" r="AP314">
        <f>IF(S313&gt;0,IF((S313+AD314)&lt;G$10,S313+AD314,G$10),0)</f>
        <v>#NAME?</v>
      </c>
      <c t="str" s="89" r="AQ314">
        <f>IF(T313&gt;0,IF((T313+AE314)&lt;H$10,T313+AE314,H$10),0)</f>
        <v>#NAME?</v>
      </c>
      <c t="str" s="89" r="AR314">
        <f>IF(U313&gt;0,IF((U313+AF314)&lt;I$10,U313+AF314,I$10),0)</f>
        <v>#NAME?</v>
      </c>
      <c t="str" s="89" r="AS314">
        <f>IF(V313&gt;0,IF((V313+AG314)&lt;J$10,V313+AG314,J$10),0)</f>
        <v> -  </v>
      </c>
      <c t="str" s="89" r="AT314">
        <f>IF(W313&gt;0,IF((W313+AH314)&lt;K$10,W313+AH314,K$10),0)</f>
        <v> -  </v>
      </c>
      <c t="str" s="89" r="AU314">
        <f>IF(X313&gt;0,IF((X313+AI314)&lt;L$10,X313+AI314,L$10),0)</f>
        <v> -  </v>
      </c>
      <c t="str" s="89" r="AV314">
        <f>IF(Y313&gt;0,IF((Y313+AJ314)&lt;M$10,Y313+AJ314,M$10),0)</f>
        <v> -  </v>
      </c>
      <c t="str" s="89" r="AW314">
        <f>IF(Z313&gt;0,IF((Z313+AK314)&lt;N$10,Z313+AK314,N$10),0)</f>
        <v> -  </v>
      </c>
      <c t="str" s="89" r="AX314">
        <f>SUM(AN314:AW314)</f>
        <v>#NAME?</v>
      </c>
      <c s="89" r="AY314"/>
      <c t="str" s="91" r="AZ314">
        <f>IF(NOT(snowball),0,IF(Q313&lt;=0,0,IF(AN314+$C314&gt;Q313+AB314,Q313+AB314-AN314,$C314)))</f>
        <v>#NAME?</v>
      </c>
      <c t="str" s="89" r="BA314">
        <f>IF(NOT(snowball),0,IF(R313&lt;=0,0,IF($C314&lt;=SUM($AZ314:AZ314),0,IF(AO314+$C314-SUM($AZ314:AZ314)&gt;R313+AC314,R313+AC314-AO314,$C314-SUM($AZ314:AZ314)))))</f>
        <v>#NAME?</v>
      </c>
      <c t="str" s="89" r="BB314">
        <f>IF(NOT(snowball),0,IF(S313&lt;=0,0,IF($C314&lt;=SUM($AZ314:BA314),0,IF(AP314+$C314-SUM($AZ314:BA314)&gt;S313+AD314,S313+AD314-AP314,$C314-SUM($AZ314:BA314)))))</f>
        <v>#NAME?</v>
      </c>
      <c t="str" s="89" r="BC314">
        <f>IF(NOT(snowball),0,IF(T313&lt;=0,0,IF($C314&lt;=SUM($AZ314:BB314),0,IF(AQ314+$C314-SUM($AZ314:BB314)&gt;T313+AE314,T313+AE314-AQ314,$C314-SUM($AZ314:BB314)))))</f>
        <v>#NAME?</v>
      </c>
      <c t="str" s="89" r="BD314">
        <f>IF(NOT(snowball),0,IF(U313&lt;=0,0,IF($C314&lt;=SUM($AZ314:BC314),0,IF(AR314+$C314-SUM($AZ314:BC314)&gt;U313+AF314,U313+AF314-AR314,$C314-SUM($AZ314:BC314)))))</f>
        <v>#NAME?</v>
      </c>
      <c t="str" s="89" r="BE314">
        <f>IF(NOT(snowball),0,IF(V313&lt;=0,0,IF($C314&lt;=SUM($AZ314:BD314),0,IF(AS314+$C314-SUM($AZ314:BD314)&gt;V313+AG314,V313+AG314-AS314,$C314-SUM($AZ314:BD314)))))</f>
        <v>#NAME?</v>
      </c>
      <c t="str" s="89" r="BF314">
        <f>IF(NOT(snowball),0,IF(W313&lt;=0,0,IF($C314&lt;=SUM($AZ314:BE314),0,IF(AT314+$C314-SUM($AZ314:BE314)&gt;W313+AH314,W313+AH314-AT314,$C314-SUM($AZ314:BE314)))))</f>
        <v>#NAME?</v>
      </c>
      <c t="str" s="89" r="BG314">
        <f>IF(NOT(snowball),0,IF(X313&lt;=0,0,IF($C314&lt;=SUM($AZ314:BF314),0,IF(AU314+$C314-SUM($AZ314:BF314)&gt;X313+AI314,X313+AI314-AU314,$C314-SUM($AZ314:BF314)))))</f>
        <v>#NAME?</v>
      </c>
      <c t="str" s="89" r="BH314">
        <f>IF(NOT(snowball),0,IF(Y313&lt;=0,0,IF($C314&lt;=SUM($AZ314:BG314),0,IF(AV314+$C314-SUM($AZ314:BG314)&gt;Y313+AJ314,Y313+AJ314-AV314,$C314-SUM($AZ314:BG314)))))</f>
        <v>#NAME?</v>
      </c>
      <c t="str" s="89" r="BI314">
        <f>IF(NOT(snowball),0,IF(Z313&lt;=0,0,IF($C314&lt;=SUM($AZ314:BH314),0,IF(AW314+$C314-SUM($AZ314:BH314)&gt;Z313+AK314,Z313+AK314-AW314,$C314-SUM($AZ314:BH314)))))</f>
        <v>#NAME?</v>
      </c>
    </row>
    <row customHeight="1" r="315" ht="10.5">
      <c t="str" s="85" r="A315">
        <f>IF(SUM(Q314:Z314)&lt;=0,"",A314+1)</f>
        <v>#NAME?</v>
      </c>
      <c t="str" s="86" r="B315">
        <f>IF(A315="",NA(),DATE(YEAR(B314),MONTH(B314)+1,1))</f>
        <v>#NAME?</v>
      </c>
      <c t="str" s="87" r="C315">
        <f>IF(A315="","",IF(snowball,IF(($E$5-AX315)&lt;0,0,$E$5-AX315),"n/a")+D315)</f>
        <v>#NAME?</v>
      </c>
      <c s="88" r="D315"/>
      <c t="str" s="89" r="E315">
        <f>AN315+AZ315</f>
        <v>#NAME?</v>
      </c>
      <c t="str" s="89" r="F315">
        <f>AO315+BA315</f>
        <v>#NAME?</v>
      </c>
      <c t="str" s="89" r="G315">
        <f>AP315+BB315</f>
        <v>#NAME?</v>
      </c>
      <c t="str" s="89" r="H315">
        <f>AQ315+BC315</f>
        <v>#NAME?</v>
      </c>
      <c t="str" s="89" r="I315">
        <f>AR315+BD315</f>
        <v>#NAME?</v>
      </c>
      <c t="str" s="89" r="J315">
        <f>AS315+BE315</f>
        <v>#NAME?</v>
      </c>
      <c t="str" s="89" r="K315">
        <f>AT315+BF315</f>
        <v>#NAME?</v>
      </c>
      <c t="str" s="89" r="L315">
        <f>AU315+BG315</f>
        <v>#NAME?</v>
      </c>
      <c t="str" s="89" r="M315">
        <f>AV315+BH315</f>
        <v>#NAME?</v>
      </c>
      <c t="str" s="89" r="N315">
        <f>AW315+BI315</f>
        <v>#NAME?</v>
      </c>
      <c s="90" r="O315"/>
      <c t="str" s="89" r="P315">
        <f>SUM(Q315:Z315)</f>
        <v>#NAME?</v>
      </c>
      <c t="str" s="89" r="Q315">
        <f>IF(E$8=0,0,ROUND(Q314-(E315-AB315),2))</f>
        <v>#NAME?</v>
      </c>
      <c t="str" s="89" r="R315">
        <f>IF(F$8=0,0,ROUND(R314-(F315-AC315),2))</f>
        <v>#NAME?</v>
      </c>
      <c t="str" s="89" r="S315">
        <f>IF(G$8=0,0,ROUND(S314-(G315-AD315),2))</f>
        <v>#NAME?</v>
      </c>
      <c t="str" s="89" r="T315">
        <f>IF(H$8=0,0,ROUND(T314-(H315-AE315),2))</f>
        <v>#NAME?</v>
      </c>
      <c t="str" s="89" r="U315">
        <f>IF(I$8=0,0,ROUND(U314-(I315-AF315),2))</f>
        <v>#NAME?</v>
      </c>
      <c t="str" s="89" r="V315">
        <f>IF(J$8=0,0,ROUND(V314-(J315-AG315),2))</f>
        <v> -  </v>
      </c>
      <c t="str" s="89" r="W315">
        <f>IF(K$8=0,0,ROUND(W314-(K315-AH315),2))</f>
        <v> -  </v>
      </c>
      <c t="str" s="89" r="X315">
        <f>IF(L$8=0,0,ROUND(X314-(L315-AI315),2))</f>
        <v> -  </v>
      </c>
      <c t="str" s="89" r="Y315">
        <f>IF(M$8=0,0,ROUND(Y314-(M315-AJ315),2))</f>
        <v> -  </v>
      </c>
      <c t="str" s="89" r="Z315">
        <f>IF(N$8=0,0,ROUND(Z314-(N315-AK315),2))</f>
        <v> -  </v>
      </c>
      <c s="92" r="AA315"/>
      <c t="str" s="89" r="AB315">
        <f>ROUND(Q314*E$9/12,2)</f>
        <v>#NAME?</v>
      </c>
      <c t="str" s="89" r="AC315">
        <f>ROUND(R314*F$9/12,2)</f>
        <v>#NAME?</v>
      </c>
      <c t="str" s="89" r="AD315">
        <f>ROUND(S314*G$9/12,2)</f>
        <v>#NAME?</v>
      </c>
      <c t="str" s="89" r="AE315">
        <f>ROUND(T314*H$9/12,2)</f>
        <v>#NAME?</v>
      </c>
      <c t="str" s="89" r="AF315">
        <f>ROUND(U314*I$9/12,2)</f>
        <v>#NAME?</v>
      </c>
      <c t="str" s="89" r="AG315">
        <f>ROUND(V314*J$9/12,2)</f>
        <v> -  </v>
      </c>
      <c t="str" s="89" r="AH315">
        <f>ROUND(W314*K$9/12,2)</f>
        <v> -  </v>
      </c>
      <c t="str" s="89" r="AI315">
        <f>ROUND(X314*L$9/12,2)</f>
        <v> -  </v>
      </c>
      <c t="str" s="89" r="AJ315">
        <f>ROUND(Y314*M$9/12,2)</f>
        <v> -  </v>
      </c>
      <c t="str" s="89" r="AK315">
        <f>ROUND(Z314*N$9/12,2)</f>
        <v> -  </v>
      </c>
      <c t="str" s="89" r="AL315">
        <f>SUM(AB315:AK315)</f>
        <v>#NAME?</v>
      </c>
      <c s="93" r="AM315"/>
      <c t="str" s="89" r="AN315">
        <f>IF(Q314&gt;0,IF((Q314+AB315)&lt;E$10,Q314+AB315,E$10),0)</f>
        <v>#NAME?</v>
      </c>
      <c t="str" s="89" r="AO315">
        <f>IF(R314&gt;0,IF((R314+AC315)&lt;F$10,R314+AC315,F$10),0)</f>
        <v>#NAME?</v>
      </c>
      <c t="str" s="89" r="AP315">
        <f>IF(S314&gt;0,IF((S314+AD315)&lt;G$10,S314+AD315,G$10),0)</f>
        <v>#NAME?</v>
      </c>
      <c t="str" s="89" r="AQ315">
        <f>IF(T314&gt;0,IF((T314+AE315)&lt;H$10,T314+AE315,H$10),0)</f>
        <v>#NAME?</v>
      </c>
      <c t="str" s="89" r="AR315">
        <f>IF(U314&gt;0,IF((U314+AF315)&lt;I$10,U314+AF315,I$10),0)</f>
        <v>#NAME?</v>
      </c>
      <c t="str" s="89" r="AS315">
        <f>IF(V314&gt;0,IF((V314+AG315)&lt;J$10,V314+AG315,J$10),0)</f>
        <v> -  </v>
      </c>
      <c t="str" s="89" r="AT315">
        <f>IF(W314&gt;0,IF((W314+AH315)&lt;K$10,W314+AH315,K$10),0)</f>
        <v> -  </v>
      </c>
      <c t="str" s="89" r="AU315">
        <f>IF(X314&gt;0,IF((X314+AI315)&lt;L$10,X314+AI315,L$10),0)</f>
        <v> -  </v>
      </c>
      <c t="str" s="89" r="AV315">
        <f>IF(Y314&gt;0,IF((Y314+AJ315)&lt;M$10,Y314+AJ315,M$10),0)</f>
        <v> -  </v>
      </c>
      <c t="str" s="89" r="AW315">
        <f>IF(Z314&gt;0,IF((Z314+AK315)&lt;N$10,Z314+AK315,N$10),0)</f>
        <v> -  </v>
      </c>
      <c t="str" s="89" r="AX315">
        <f>SUM(AN315:AW315)</f>
        <v>#NAME?</v>
      </c>
      <c s="89" r="AY315"/>
      <c t="str" s="91" r="AZ315">
        <f>IF(NOT(snowball),0,IF(Q314&lt;=0,0,IF(AN315+$C315&gt;Q314+AB315,Q314+AB315-AN315,$C315)))</f>
        <v>#NAME?</v>
      </c>
      <c t="str" s="89" r="BA315">
        <f>IF(NOT(snowball),0,IF(R314&lt;=0,0,IF($C315&lt;=SUM($AZ315:AZ315),0,IF(AO315+$C315-SUM($AZ315:AZ315)&gt;R314+AC315,R314+AC315-AO315,$C315-SUM($AZ315:AZ315)))))</f>
        <v>#NAME?</v>
      </c>
      <c t="str" s="89" r="BB315">
        <f>IF(NOT(snowball),0,IF(S314&lt;=0,0,IF($C315&lt;=SUM($AZ315:BA315),0,IF(AP315+$C315-SUM($AZ315:BA315)&gt;S314+AD315,S314+AD315-AP315,$C315-SUM($AZ315:BA315)))))</f>
        <v>#NAME?</v>
      </c>
      <c t="str" s="89" r="BC315">
        <f>IF(NOT(snowball),0,IF(T314&lt;=0,0,IF($C315&lt;=SUM($AZ315:BB315),0,IF(AQ315+$C315-SUM($AZ315:BB315)&gt;T314+AE315,T314+AE315-AQ315,$C315-SUM($AZ315:BB315)))))</f>
        <v>#NAME?</v>
      </c>
      <c t="str" s="89" r="BD315">
        <f>IF(NOT(snowball),0,IF(U314&lt;=0,0,IF($C315&lt;=SUM($AZ315:BC315),0,IF(AR315+$C315-SUM($AZ315:BC315)&gt;U314+AF315,U314+AF315-AR315,$C315-SUM($AZ315:BC315)))))</f>
        <v>#NAME?</v>
      </c>
      <c t="str" s="89" r="BE315">
        <f>IF(NOT(snowball),0,IF(V314&lt;=0,0,IF($C315&lt;=SUM($AZ315:BD315),0,IF(AS315+$C315-SUM($AZ315:BD315)&gt;V314+AG315,V314+AG315-AS315,$C315-SUM($AZ315:BD315)))))</f>
        <v>#NAME?</v>
      </c>
      <c t="str" s="89" r="BF315">
        <f>IF(NOT(snowball),0,IF(W314&lt;=0,0,IF($C315&lt;=SUM($AZ315:BE315),0,IF(AT315+$C315-SUM($AZ315:BE315)&gt;W314+AH315,W314+AH315-AT315,$C315-SUM($AZ315:BE315)))))</f>
        <v>#NAME?</v>
      </c>
      <c t="str" s="89" r="BG315">
        <f>IF(NOT(snowball),0,IF(X314&lt;=0,0,IF($C315&lt;=SUM($AZ315:BF315),0,IF(AU315+$C315-SUM($AZ315:BF315)&gt;X314+AI315,X314+AI315-AU315,$C315-SUM($AZ315:BF315)))))</f>
        <v>#NAME?</v>
      </c>
      <c t="str" s="89" r="BH315">
        <f>IF(NOT(snowball),0,IF(Y314&lt;=0,0,IF($C315&lt;=SUM($AZ315:BG315),0,IF(AV315+$C315-SUM($AZ315:BG315)&gt;Y314+AJ315,Y314+AJ315-AV315,$C315-SUM($AZ315:BG315)))))</f>
        <v>#NAME?</v>
      </c>
      <c t="str" s="89" r="BI315">
        <f>IF(NOT(snowball),0,IF(Z314&lt;=0,0,IF($C315&lt;=SUM($AZ315:BH315),0,IF(AW315+$C315-SUM($AZ315:BH315)&gt;Z314+AK315,Z314+AK315-AW315,$C315-SUM($AZ315:BH315)))))</f>
        <v>#NAME?</v>
      </c>
    </row>
    <row customHeight="1" r="316" ht="10.5">
      <c t="str" s="85" r="A316">
        <f>IF(SUM(Q315:Z315)&lt;=0,"",A315+1)</f>
        <v>#NAME?</v>
      </c>
      <c t="str" s="86" r="B316">
        <f>IF(A316="",NA(),DATE(YEAR(B315),MONTH(B315)+1,1))</f>
        <v>#NAME?</v>
      </c>
      <c t="str" s="87" r="C316">
        <f>IF(A316="","",IF(snowball,IF(($E$5-AX316)&lt;0,0,$E$5-AX316),"n/a")+D316)</f>
        <v>#NAME?</v>
      </c>
      <c s="88" r="D316"/>
      <c t="str" s="89" r="E316">
        <f>AN316+AZ316</f>
        <v>#NAME?</v>
      </c>
      <c t="str" s="89" r="F316">
        <f>AO316+BA316</f>
        <v>#NAME?</v>
      </c>
      <c t="str" s="89" r="G316">
        <f>AP316+BB316</f>
        <v>#NAME?</v>
      </c>
      <c t="str" s="89" r="H316">
        <f>AQ316+BC316</f>
        <v>#NAME?</v>
      </c>
      <c t="str" s="89" r="I316">
        <f>AR316+BD316</f>
        <v>#NAME?</v>
      </c>
      <c t="str" s="89" r="J316">
        <f>AS316+BE316</f>
        <v>#NAME?</v>
      </c>
      <c t="str" s="89" r="K316">
        <f>AT316+BF316</f>
        <v>#NAME?</v>
      </c>
      <c t="str" s="89" r="L316">
        <f>AU316+BG316</f>
        <v>#NAME?</v>
      </c>
      <c t="str" s="89" r="M316">
        <f>AV316+BH316</f>
        <v>#NAME?</v>
      </c>
      <c t="str" s="89" r="N316">
        <f>AW316+BI316</f>
        <v>#NAME?</v>
      </c>
      <c s="90" r="O316"/>
      <c t="str" s="89" r="P316">
        <f>SUM(Q316:Z316)</f>
        <v>#NAME?</v>
      </c>
      <c t="str" s="89" r="Q316">
        <f>IF(E$8=0,0,ROUND(Q315-(E316-AB316),2))</f>
        <v>#NAME?</v>
      </c>
      <c t="str" s="89" r="R316">
        <f>IF(F$8=0,0,ROUND(R315-(F316-AC316),2))</f>
        <v>#NAME?</v>
      </c>
      <c t="str" s="89" r="S316">
        <f>IF(G$8=0,0,ROUND(S315-(G316-AD316),2))</f>
        <v>#NAME?</v>
      </c>
      <c t="str" s="89" r="T316">
        <f>IF(H$8=0,0,ROUND(T315-(H316-AE316),2))</f>
        <v>#NAME?</v>
      </c>
      <c t="str" s="89" r="U316">
        <f>IF(I$8=0,0,ROUND(U315-(I316-AF316),2))</f>
        <v>#NAME?</v>
      </c>
      <c t="str" s="89" r="V316">
        <f>IF(J$8=0,0,ROUND(V315-(J316-AG316),2))</f>
        <v> -  </v>
      </c>
      <c t="str" s="89" r="W316">
        <f>IF(K$8=0,0,ROUND(W315-(K316-AH316),2))</f>
        <v> -  </v>
      </c>
      <c t="str" s="89" r="X316">
        <f>IF(L$8=0,0,ROUND(X315-(L316-AI316),2))</f>
        <v> -  </v>
      </c>
      <c t="str" s="89" r="Y316">
        <f>IF(M$8=0,0,ROUND(Y315-(M316-AJ316),2))</f>
        <v> -  </v>
      </c>
      <c t="str" s="89" r="Z316">
        <f>IF(N$8=0,0,ROUND(Z315-(N316-AK316),2))</f>
        <v> -  </v>
      </c>
      <c s="92" r="AA316"/>
      <c t="str" s="89" r="AB316">
        <f>ROUND(Q315*E$9/12,2)</f>
        <v>#NAME?</v>
      </c>
      <c t="str" s="89" r="AC316">
        <f>ROUND(R315*F$9/12,2)</f>
        <v>#NAME?</v>
      </c>
      <c t="str" s="89" r="AD316">
        <f>ROUND(S315*G$9/12,2)</f>
        <v>#NAME?</v>
      </c>
      <c t="str" s="89" r="AE316">
        <f>ROUND(T315*H$9/12,2)</f>
        <v>#NAME?</v>
      </c>
      <c t="str" s="89" r="AF316">
        <f>ROUND(U315*I$9/12,2)</f>
        <v>#NAME?</v>
      </c>
      <c t="str" s="89" r="AG316">
        <f>ROUND(V315*J$9/12,2)</f>
        <v> -  </v>
      </c>
      <c t="str" s="89" r="AH316">
        <f>ROUND(W315*K$9/12,2)</f>
        <v> -  </v>
      </c>
      <c t="str" s="89" r="AI316">
        <f>ROUND(X315*L$9/12,2)</f>
        <v> -  </v>
      </c>
      <c t="str" s="89" r="AJ316">
        <f>ROUND(Y315*M$9/12,2)</f>
        <v> -  </v>
      </c>
      <c t="str" s="89" r="AK316">
        <f>ROUND(Z315*N$9/12,2)</f>
        <v> -  </v>
      </c>
      <c t="str" s="89" r="AL316">
        <f>SUM(AB316:AK316)</f>
        <v>#NAME?</v>
      </c>
      <c s="93" r="AM316"/>
      <c t="str" s="89" r="AN316">
        <f>IF(Q315&gt;0,IF((Q315+AB316)&lt;E$10,Q315+AB316,E$10),0)</f>
        <v>#NAME?</v>
      </c>
      <c t="str" s="89" r="AO316">
        <f>IF(R315&gt;0,IF((R315+AC316)&lt;F$10,R315+AC316,F$10),0)</f>
        <v>#NAME?</v>
      </c>
      <c t="str" s="89" r="AP316">
        <f>IF(S315&gt;0,IF((S315+AD316)&lt;G$10,S315+AD316,G$10),0)</f>
        <v>#NAME?</v>
      </c>
      <c t="str" s="89" r="AQ316">
        <f>IF(T315&gt;0,IF((T315+AE316)&lt;H$10,T315+AE316,H$10),0)</f>
        <v>#NAME?</v>
      </c>
      <c t="str" s="89" r="AR316">
        <f>IF(U315&gt;0,IF((U315+AF316)&lt;I$10,U315+AF316,I$10),0)</f>
        <v>#NAME?</v>
      </c>
      <c t="str" s="89" r="AS316">
        <f>IF(V315&gt;0,IF((V315+AG316)&lt;J$10,V315+AG316,J$10),0)</f>
        <v> -  </v>
      </c>
      <c t="str" s="89" r="AT316">
        <f>IF(W315&gt;0,IF((W315+AH316)&lt;K$10,W315+AH316,K$10),0)</f>
        <v> -  </v>
      </c>
      <c t="str" s="89" r="AU316">
        <f>IF(X315&gt;0,IF((X315+AI316)&lt;L$10,X315+AI316,L$10),0)</f>
        <v> -  </v>
      </c>
      <c t="str" s="89" r="AV316">
        <f>IF(Y315&gt;0,IF((Y315+AJ316)&lt;M$10,Y315+AJ316,M$10),0)</f>
        <v> -  </v>
      </c>
      <c t="str" s="89" r="AW316">
        <f>IF(Z315&gt;0,IF((Z315+AK316)&lt;N$10,Z315+AK316,N$10),0)</f>
        <v> -  </v>
      </c>
      <c t="str" s="89" r="AX316">
        <f>SUM(AN316:AW316)</f>
        <v>#NAME?</v>
      </c>
      <c s="89" r="AY316"/>
      <c t="str" s="91" r="AZ316">
        <f>IF(NOT(snowball),0,IF(Q315&lt;=0,0,IF(AN316+$C316&gt;Q315+AB316,Q315+AB316-AN316,$C316)))</f>
        <v>#NAME?</v>
      </c>
      <c t="str" s="89" r="BA316">
        <f>IF(NOT(snowball),0,IF(R315&lt;=0,0,IF($C316&lt;=SUM($AZ316:AZ316),0,IF(AO316+$C316-SUM($AZ316:AZ316)&gt;R315+AC316,R315+AC316-AO316,$C316-SUM($AZ316:AZ316)))))</f>
        <v>#NAME?</v>
      </c>
      <c t="str" s="89" r="BB316">
        <f>IF(NOT(snowball),0,IF(S315&lt;=0,0,IF($C316&lt;=SUM($AZ316:BA316),0,IF(AP316+$C316-SUM($AZ316:BA316)&gt;S315+AD316,S315+AD316-AP316,$C316-SUM($AZ316:BA316)))))</f>
        <v>#NAME?</v>
      </c>
      <c t="str" s="89" r="BC316">
        <f>IF(NOT(snowball),0,IF(T315&lt;=0,0,IF($C316&lt;=SUM($AZ316:BB316),0,IF(AQ316+$C316-SUM($AZ316:BB316)&gt;T315+AE316,T315+AE316-AQ316,$C316-SUM($AZ316:BB316)))))</f>
        <v>#NAME?</v>
      </c>
      <c t="str" s="89" r="BD316">
        <f>IF(NOT(snowball),0,IF(U315&lt;=0,0,IF($C316&lt;=SUM($AZ316:BC316),0,IF(AR316+$C316-SUM($AZ316:BC316)&gt;U315+AF316,U315+AF316-AR316,$C316-SUM($AZ316:BC316)))))</f>
        <v>#NAME?</v>
      </c>
      <c t="str" s="89" r="BE316">
        <f>IF(NOT(snowball),0,IF(V315&lt;=0,0,IF($C316&lt;=SUM($AZ316:BD316),0,IF(AS316+$C316-SUM($AZ316:BD316)&gt;V315+AG316,V315+AG316-AS316,$C316-SUM($AZ316:BD316)))))</f>
        <v>#NAME?</v>
      </c>
      <c t="str" s="89" r="BF316">
        <f>IF(NOT(snowball),0,IF(W315&lt;=0,0,IF($C316&lt;=SUM($AZ316:BE316),0,IF(AT316+$C316-SUM($AZ316:BE316)&gt;W315+AH316,W315+AH316-AT316,$C316-SUM($AZ316:BE316)))))</f>
        <v>#NAME?</v>
      </c>
      <c t="str" s="89" r="BG316">
        <f>IF(NOT(snowball),0,IF(X315&lt;=0,0,IF($C316&lt;=SUM($AZ316:BF316),0,IF(AU316+$C316-SUM($AZ316:BF316)&gt;X315+AI316,X315+AI316-AU316,$C316-SUM($AZ316:BF316)))))</f>
        <v>#NAME?</v>
      </c>
      <c t="str" s="89" r="BH316">
        <f>IF(NOT(snowball),0,IF(Y315&lt;=0,0,IF($C316&lt;=SUM($AZ316:BG316),0,IF(AV316+$C316-SUM($AZ316:BG316)&gt;Y315+AJ316,Y315+AJ316-AV316,$C316-SUM($AZ316:BG316)))))</f>
        <v>#NAME?</v>
      </c>
      <c t="str" s="89" r="BI316">
        <f>IF(NOT(snowball),0,IF(Z315&lt;=0,0,IF($C316&lt;=SUM($AZ316:BH316),0,IF(AW316+$C316-SUM($AZ316:BH316)&gt;Z315+AK316,Z315+AK316-AW316,$C316-SUM($AZ316:BH316)))))</f>
        <v>#NAME?</v>
      </c>
    </row>
    <row customHeight="1" r="317" ht="10.5">
      <c t="str" s="85" r="A317">
        <f>IF(SUM(Q316:Z316)&lt;=0,"",A316+1)</f>
        <v>#NAME?</v>
      </c>
      <c t="str" s="86" r="B317">
        <f>IF(A317="",NA(),DATE(YEAR(B316),MONTH(B316)+1,1))</f>
        <v>#NAME?</v>
      </c>
      <c t="str" s="87" r="C317">
        <f>IF(A317="","",IF(snowball,IF(($E$5-AX317)&lt;0,0,$E$5-AX317),"n/a")+D317)</f>
        <v>#NAME?</v>
      </c>
      <c s="88" r="D317"/>
      <c t="str" s="89" r="E317">
        <f>AN317+AZ317</f>
        <v>#NAME?</v>
      </c>
      <c t="str" s="89" r="F317">
        <f>AO317+BA317</f>
        <v>#NAME?</v>
      </c>
      <c t="str" s="89" r="G317">
        <f>AP317+BB317</f>
        <v>#NAME?</v>
      </c>
      <c t="str" s="89" r="H317">
        <f>AQ317+BC317</f>
        <v>#NAME?</v>
      </c>
      <c t="str" s="89" r="I317">
        <f>AR317+BD317</f>
        <v>#NAME?</v>
      </c>
      <c t="str" s="89" r="J317">
        <f>AS317+BE317</f>
        <v>#NAME?</v>
      </c>
      <c t="str" s="89" r="K317">
        <f>AT317+BF317</f>
        <v>#NAME?</v>
      </c>
      <c t="str" s="89" r="L317">
        <f>AU317+BG317</f>
        <v>#NAME?</v>
      </c>
      <c t="str" s="89" r="M317">
        <f>AV317+BH317</f>
        <v>#NAME?</v>
      </c>
      <c t="str" s="89" r="N317">
        <f>AW317+BI317</f>
        <v>#NAME?</v>
      </c>
      <c s="90" r="O317"/>
      <c t="str" s="89" r="P317">
        <f>SUM(Q317:Z317)</f>
        <v>#NAME?</v>
      </c>
      <c t="str" s="89" r="Q317">
        <f>IF(E$8=0,0,ROUND(Q316-(E317-AB317),2))</f>
        <v>#NAME?</v>
      </c>
      <c t="str" s="89" r="R317">
        <f>IF(F$8=0,0,ROUND(R316-(F317-AC317),2))</f>
        <v>#NAME?</v>
      </c>
      <c t="str" s="89" r="S317">
        <f>IF(G$8=0,0,ROUND(S316-(G317-AD317),2))</f>
        <v>#NAME?</v>
      </c>
      <c t="str" s="89" r="T317">
        <f>IF(H$8=0,0,ROUND(T316-(H317-AE317),2))</f>
        <v>#NAME?</v>
      </c>
      <c t="str" s="89" r="U317">
        <f>IF(I$8=0,0,ROUND(U316-(I317-AF317),2))</f>
        <v>#NAME?</v>
      </c>
      <c t="str" s="89" r="V317">
        <f>IF(J$8=0,0,ROUND(V316-(J317-AG317),2))</f>
        <v> -  </v>
      </c>
      <c t="str" s="89" r="W317">
        <f>IF(K$8=0,0,ROUND(W316-(K317-AH317),2))</f>
        <v> -  </v>
      </c>
      <c t="str" s="89" r="X317">
        <f>IF(L$8=0,0,ROUND(X316-(L317-AI317),2))</f>
        <v> -  </v>
      </c>
      <c t="str" s="89" r="Y317">
        <f>IF(M$8=0,0,ROUND(Y316-(M317-AJ317),2))</f>
        <v> -  </v>
      </c>
      <c t="str" s="89" r="Z317">
        <f>IF(N$8=0,0,ROUND(Z316-(N317-AK317),2))</f>
        <v> -  </v>
      </c>
      <c s="92" r="AA317"/>
      <c t="str" s="89" r="AB317">
        <f>ROUND(Q316*E$9/12,2)</f>
        <v>#NAME?</v>
      </c>
      <c t="str" s="89" r="AC317">
        <f>ROUND(R316*F$9/12,2)</f>
        <v>#NAME?</v>
      </c>
      <c t="str" s="89" r="AD317">
        <f>ROUND(S316*G$9/12,2)</f>
        <v>#NAME?</v>
      </c>
      <c t="str" s="89" r="AE317">
        <f>ROUND(T316*H$9/12,2)</f>
        <v>#NAME?</v>
      </c>
      <c t="str" s="89" r="AF317">
        <f>ROUND(U316*I$9/12,2)</f>
        <v>#NAME?</v>
      </c>
      <c t="str" s="89" r="AG317">
        <f>ROUND(V316*J$9/12,2)</f>
        <v> -  </v>
      </c>
      <c t="str" s="89" r="AH317">
        <f>ROUND(W316*K$9/12,2)</f>
        <v> -  </v>
      </c>
      <c t="str" s="89" r="AI317">
        <f>ROUND(X316*L$9/12,2)</f>
        <v> -  </v>
      </c>
      <c t="str" s="89" r="AJ317">
        <f>ROUND(Y316*M$9/12,2)</f>
        <v> -  </v>
      </c>
      <c t="str" s="89" r="AK317">
        <f>ROUND(Z316*N$9/12,2)</f>
        <v> -  </v>
      </c>
      <c t="str" s="89" r="AL317">
        <f>SUM(AB317:AK317)</f>
        <v>#NAME?</v>
      </c>
      <c s="93" r="AM317"/>
      <c t="str" s="89" r="AN317">
        <f>IF(Q316&gt;0,IF((Q316+AB317)&lt;E$10,Q316+AB317,E$10),0)</f>
        <v>#NAME?</v>
      </c>
      <c t="str" s="89" r="AO317">
        <f>IF(R316&gt;0,IF((R316+AC317)&lt;F$10,R316+AC317,F$10),0)</f>
        <v>#NAME?</v>
      </c>
      <c t="str" s="89" r="AP317">
        <f>IF(S316&gt;0,IF((S316+AD317)&lt;G$10,S316+AD317,G$10),0)</f>
        <v>#NAME?</v>
      </c>
      <c t="str" s="89" r="AQ317">
        <f>IF(T316&gt;0,IF((T316+AE317)&lt;H$10,T316+AE317,H$10),0)</f>
        <v>#NAME?</v>
      </c>
      <c t="str" s="89" r="AR317">
        <f>IF(U316&gt;0,IF((U316+AF317)&lt;I$10,U316+AF317,I$10),0)</f>
        <v>#NAME?</v>
      </c>
      <c t="str" s="89" r="AS317">
        <f>IF(V316&gt;0,IF((V316+AG317)&lt;J$10,V316+AG317,J$10),0)</f>
        <v> -  </v>
      </c>
      <c t="str" s="89" r="AT317">
        <f>IF(W316&gt;0,IF((W316+AH317)&lt;K$10,W316+AH317,K$10),0)</f>
        <v> -  </v>
      </c>
      <c t="str" s="89" r="AU317">
        <f>IF(X316&gt;0,IF((X316+AI317)&lt;L$10,X316+AI317,L$10),0)</f>
        <v> -  </v>
      </c>
      <c t="str" s="89" r="AV317">
        <f>IF(Y316&gt;0,IF((Y316+AJ317)&lt;M$10,Y316+AJ317,M$10),0)</f>
        <v> -  </v>
      </c>
      <c t="str" s="89" r="AW317">
        <f>IF(Z316&gt;0,IF((Z316+AK317)&lt;N$10,Z316+AK317,N$10),0)</f>
        <v> -  </v>
      </c>
      <c t="str" s="89" r="AX317">
        <f>SUM(AN317:AW317)</f>
        <v>#NAME?</v>
      </c>
      <c s="89" r="AY317"/>
      <c t="str" s="91" r="AZ317">
        <f>IF(NOT(snowball),0,IF(Q316&lt;=0,0,IF(AN317+$C317&gt;Q316+AB317,Q316+AB317-AN317,$C317)))</f>
        <v>#NAME?</v>
      </c>
      <c t="str" s="89" r="BA317">
        <f>IF(NOT(snowball),0,IF(R316&lt;=0,0,IF($C317&lt;=SUM($AZ317:AZ317),0,IF(AO317+$C317-SUM($AZ317:AZ317)&gt;R316+AC317,R316+AC317-AO317,$C317-SUM($AZ317:AZ317)))))</f>
        <v>#NAME?</v>
      </c>
      <c t="str" s="89" r="BB317">
        <f>IF(NOT(snowball),0,IF(S316&lt;=0,0,IF($C317&lt;=SUM($AZ317:BA317),0,IF(AP317+$C317-SUM($AZ317:BA317)&gt;S316+AD317,S316+AD317-AP317,$C317-SUM($AZ317:BA317)))))</f>
        <v>#NAME?</v>
      </c>
      <c t="str" s="89" r="BC317">
        <f>IF(NOT(snowball),0,IF(T316&lt;=0,0,IF($C317&lt;=SUM($AZ317:BB317),0,IF(AQ317+$C317-SUM($AZ317:BB317)&gt;T316+AE317,T316+AE317-AQ317,$C317-SUM($AZ317:BB317)))))</f>
        <v>#NAME?</v>
      </c>
      <c t="str" s="89" r="BD317">
        <f>IF(NOT(snowball),0,IF(U316&lt;=0,0,IF($C317&lt;=SUM($AZ317:BC317),0,IF(AR317+$C317-SUM($AZ317:BC317)&gt;U316+AF317,U316+AF317-AR317,$C317-SUM($AZ317:BC317)))))</f>
        <v>#NAME?</v>
      </c>
      <c t="str" s="89" r="BE317">
        <f>IF(NOT(snowball),0,IF(V316&lt;=0,0,IF($C317&lt;=SUM($AZ317:BD317),0,IF(AS317+$C317-SUM($AZ317:BD317)&gt;V316+AG317,V316+AG317-AS317,$C317-SUM($AZ317:BD317)))))</f>
        <v>#NAME?</v>
      </c>
      <c t="str" s="89" r="BF317">
        <f>IF(NOT(snowball),0,IF(W316&lt;=0,0,IF($C317&lt;=SUM($AZ317:BE317),0,IF(AT317+$C317-SUM($AZ317:BE317)&gt;W316+AH317,W316+AH317-AT317,$C317-SUM($AZ317:BE317)))))</f>
        <v>#NAME?</v>
      </c>
      <c t="str" s="89" r="BG317">
        <f>IF(NOT(snowball),0,IF(X316&lt;=0,0,IF($C317&lt;=SUM($AZ317:BF317),0,IF(AU317+$C317-SUM($AZ317:BF317)&gt;X316+AI317,X316+AI317-AU317,$C317-SUM($AZ317:BF317)))))</f>
        <v>#NAME?</v>
      </c>
      <c t="str" s="89" r="BH317">
        <f>IF(NOT(snowball),0,IF(Y316&lt;=0,0,IF($C317&lt;=SUM($AZ317:BG317),0,IF(AV317+$C317-SUM($AZ317:BG317)&gt;Y316+AJ317,Y316+AJ317-AV317,$C317-SUM($AZ317:BG317)))))</f>
        <v>#NAME?</v>
      </c>
      <c t="str" s="89" r="BI317">
        <f>IF(NOT(snowball),0,IF(Z316&lt;=0,0,IF($C317&lt;=SUM($AZ317:BH317),0,IF(AW317+$C317-SUM($AZ317:BH317)&gt;Z316+AK317,Z316+AK317-AW317,$C317-SUM($AZ317:BH317)))))</f>
        <v>#NAME?</v>
      </c>
    </row>
    <row customHeight="1" r="318" ht="10.5">
      <c t="str" s="85" r="A318">
        <f>IF(SUM(Q317:Z317)&lt;=0,"",A317+1)</f>
        <v>#NAME?</v>
      </c>
      <c t="str" s="86" r="B318">
        <f>IF(A318="",NA(),DATE(YEAR(B317),MONTH(B317)+1,1))</f>
        <v>#NAME?</v>
      </c>
      <c t="str" s="87" r="C318">
        <f>IF(A318="","",IF(snowball,IF(($E$5-AX318)&lt;0,0,$E$5-AX318),"n/a")+D318)</f>
        <v>#NAME?</v>
      </c>
      <c s="88" r="D318"/>
      <c t="str" s="89" r="E318">
        <f>AN318+AZ318</f>
        <v>#NAME?</v>
      </c>
      <c t="str" s="89" r="F318">
        <f>AO318+BA318</f>
        <v>#NAME?</v>
      </c>
      <c t="str" s="89" r="G318">
        <f>AP318+BB318</f>
        <v>#NAME?</v>
      </c>
      <c t="str" s="89" r="H318">
        <f>AQ318+BC318</f>
        <v>#NAME?</v>
      </c>
      <c t="str" s="89" r="I318">
        <f>AR318+BD318</f>
        <v>#NAME?</v>
      </c>
      <c t="str" s="89" r="J318">
        <f>AS318+BE318</f>
        <v>#NAME?</v>
      </c>
      <c t="str" s="89" r="K318">
        <f>AT318+BF318</f>
        <v>#NAME?</v>
      </c>
      <c t="str" s="89" r="L318">
        <f>AU318+BG318</f>
        <v>#NAME?</v>
      </c>
      <c t="str" s="89" r="M318">
        <f>AV318+BH318</f>
        <v>#NAME?</v>
      </c>
      <c t="str" s="89" r="N318">
        <f>AW318+BI318</f>
        <v>#NAME?</v>
      </c>
      <c s="90" r="O318"/>
      <c t="str" s="89" r="P318">
        <f>SUM(Q318:Z318)</f>
        <v>#NAME?</v>
      </c>
      <c t="str" s="89" r="Q318">
        <f>IF(E$8=0,0,ROUND(Q317-(E318-AB318),2))</f>
        <v>#NAME?</v>
      </c>
      <c t="str" s="89" r="R318">
        <f>IF(F$8=0,0,ROUND(R317-(F318-AC318),2))</f>
        <v>#NAME?</v>
      </c>
      <c t="str" s="89" r="S318">
        <f>IF(G$8=0,0,ROUND(S317-(G318-AD318),2))</f>
        <v>#NAME?</v>
      </c>
      <c t="str" s="89" r="T318">
        <f>IF(H$8=0,0,ROUND(T317-(H318-AE318),2))</f>
        <v>#NAME?</v>
      </c>
      <c t="str" s="89" r="U318">
        <f>IF(I$8=0,0,ROUND(U317-(I318-AF318),2))</f>
        <v>#NAME?</v>
      </c>
      <c t="str" s="89" r="V318">
        <f>IF(J$8=0,0,ROUND(V317-(J318-AG318),2))</f>
        <v> -  </v>
      </c>
      <c t="str" s="89" r="W318">
        <f>IF(K$8=0,0,ROUND(W317-(K318-AH318),2))</f>
        <v> -  </v>
      </c>
      <c t="str" s="89" r="X318">
        <f>IF(L$8=0,0,ROUND(X317-(L318-AI318),2))</f>
        <v> -  </v>
      </c>
      <c t="str" s="89" r="Y318">
        <f>IF(M$8=0,0,ROUND(Y317-(M318-AJ318),2))</f>
        <v> -  </v>
      </c>
      <c t="str" s="89" r="Z318">
        <f>IF(N$8=0,0,ROUND(Z317-(N318-AK318),2))</f>
        <v> -  </v>
      </c>
      <c s="92" r="AA318"/>
      <c t="str" s="89" r="AB318">
        <f>ROUND(Q317*E$9/12,2)</f>
        <v>#NAME?</v>
      </c>
      <c t="str" s="89" r="AC318">
        <f>ROUND(R317*F$9/12,2)</f>
        <v>#NAME?</v>
      </c>
      <c t="str" s="89" r="AD318">
        <f>ROUND(S317*G$9/12,2)</f>
        <v>#NAME?</v>
      </c>
      <c t="str" s="89" r="AE318">
        <f>ROUND(T317*H$9/12,2)</f>
        <v>#NAME?</v>
      </c>
      <c t="str" s="89" r="AF318">
        <f>ROUND(U317*I$9/12,2)</f>
        <v>#NAME?</v>
      </c>
      <c t="str" s="89" r="AG318">
        <f>ROUND(V317*J$9/12,2)</f>
        <v> -  </v>
      </c>
      <c t="str" s="89" r="AH318">
        <f>ROUND(W317*K$9/12,2)</f>
        <v> -  </v>
      </c>
      <c t="str" s="89" r="AI318">
        <f>ROUND(X317*L$9/12,2)</f>
        <v> -  </v>
      </c>
      <c t="str" s="89" r="AJ318">
        <f>ROUND(Y317*M$9/12,2)</f>
        <v> -  </v>
      </c>
      <c t="str" s="89" r="AK318">
        <f>ROUND(Z317*N$9/12,2)</f>
        <v> -  </v>
      </c>
      <c t="str" s="89" r="AL318">
        <f>SUM(AB318:AK318)</f>
        <v>#NAME?</v>
      </c>
      <c s="93" r="AM318"/>
      <c t="str" s="89" r="AN318">
        <f>IF(Q317&gt;0,IF((Q317+AB318)&lt;E$10,Q317+AB318,E$10),0)</f>
        <v>#NAME?</v>
      </c>
      <c t="str" s="89" r="AO318">
        <f>IF(R317&gt;0,IF((R317+AC318)&lt;F$10,R317+AC318,F$10),0)</f>
        <v>#NAME?</v>
      </c>
      <c t="str" s="89" r="AP318">
        <f>IF(S317&gt;0,IF((S317+AD318)&lt;G$10,S317+AD318,G$10),0)</f>
        <v>#NAME?</v>
      </c>
      <c t="str" s="89" r="AQ318">
        <f>IF(T317&gt;0,IF((T317+AE318)&lt;H$10,T317+AE318,H$10),0)</f>
        <v>#NAME?</v>
      </c>
      <c t="str" s="89" r="AR318">
        <f>IF(U317&gt;0,IF((U317+AF318)&lt;I$10,U317+AF318,I$10),0)</f>
        <v>#NAME?</v>
      </c>
      <c t="str" s="89" r="AS318">
        <f>IF(V317&gt;0,IF((V317+AG318)&lt;J$10,V317+AG318,J$10),0)</f>
        <v> -  </v>
      </c>
      <c t="str" s="89" r="AT318">
        <f>IF(W317&gt;0,IF((W317+AH318)&lt;K$10,W317+AH318,K$10),0)</f>
        <v> -  </v>
      </c>
      <c t="str" s="89" r="AU318">
        <f>IF(X317&gt;0,IF((X317+AI318)&lt;L$10,X317+AI318,L$10),0)</f>
        <v> -  </v>
      </c>
      <c t="str" s="89" r="AV318">
        <f>IF(Y317&gt;0,IF((Y317+AJ318)&lt;M$10,Y317+AJ318,M$10),0)</f>
        <v> -  </v>
      </c>
      <c t="str" s="89" r="AW318">
        <f>IF(Z317&gt;0,IF((Z317+AK318)&lt;N$10,Z317+AK318,N$10),0)</f>
        <v> -  </v>
      </c>
      <c t="str" s="89" r="AX318">
        <f>SUM(AN318:AW318)</f>
        <v>#NAME?</v>
      </c>
      <c s="89" r="AY318"/>
      <c t="str" s="91" r="AZ318">
        <f>IF(NOT(snowball),0,IF(Q317&lt;=0,0,IF(AN318+$C318&gt;Q317+AB318,Q317+AB318-AN318,$C318)))</f>
        <v>#NAME?</v>
      </c>
      <c t="str" s="89" r="BA318">
        <f>IF(NOT(snowball),0,IF(R317&lt;=0,0,IF($C318&lt;=SUM($AZ318:AZ318),0,IF(AO318+$C318-SUM($AZ318:AZ318)&gt;R317+AC318,R317+AC318-AO318,$C318-SUM($AZ318:AZ318)))))</f>
        <v>#NAME?</v>
      </c>
      <c t="str" s="89" r="BB318">
        <f>IF(NOT(snowball),0,IF(S317&lt;=0,0,IF($C318&lt;=SUM($AZ318:BA318),0,IF(AP318+$C318-SUM($AZ318:BA318)&gt;S317+AD318,S317+AD318-AP318,$C318-SUM($AZ318:BA318)))))</f>
        <v>#NAME?</v>
      </c>
      <c t="str" s="89" r="BC318">
        <f>IF(NOT(snowball),0,IF(T317&lt;=0,0,IF($C318&lt;=SUM($AZ318:BB318),0,IF(AQ318+$C318-SUM($AZ318:BB318)&gt;T317+AE318,T317+AE318-AQ318,$C318-SUM($AZ318:BB318)))))</f>
        <v>#NAME?</v>
      </c>
      <c t="str" s="89" r="BD318">
        <f>IF(NOT(snowball),0,IF(U317&lt;=0,0,IF($C318&lt;=SUM($AZ318:BC318),0,IF(AR318+$C318-SUM($AZ318:BC318)&gt;U317+AF318,U317+AF318-AR318,$C318-SUM($AZ318:BC318)))))</f>
        <v>#NAME?</v>
      </c>
      <c t="str" s="89" r="BE318">
        <f>IF(NOT(snowball),0,IF(V317&lt;=0,0,IF($C318&lt;=SUM($AZ318:BD318),0,IF(AS318+$C318-SUM($AZ318:BD318)&gt;V317+AG318,V317+AG318-AS318,$C318-SUM($AZ318:BD318)))))</f>
        <v>#NAME?</v>
      </c>
      <c t="str" s="89" r="BF318">
        <f>IF(NOT(snowball),0,IF(W317&lt;=0,0,IF($C318&lt;=SUM($AZ318:BE318),0,IF(AT318+$C318-SUM($AZ318:BE318)&gt;W317+AH318,W317+AH318-AT318,$C318-SUM($AZ318:BE318)))))</f>
        <v>#NAME?</v>
      </c>
      <c t="str" s="89" r="BG318">
        <f>IF(NOT(snowball),0,IF(X317&lt;=0,0,IF($C318&lt;=SUM($AZ318:BF318),0,IF(AU318+$C318-SUM($AZ318:BF318)&gt;X317+AI318,X317+AI318-AU318,$C318-SUM($AZ318:BF318)))))</f>
        <v>#NAME?</v>
      </c>
      <c t="str" s="89" r="BH318">
        <f>IF(NOT(snowball),0,IF(Y317&lt;=0,0,IF($C318&lt;=SUM($AZ318:BG318),0,IF(AV318+$C318-SUM($AZ318:BG318)&gt;Y317+AJ318,Y317+AJ318-AV318,$C318-SUM($AZ318:BG318)))))</f>
        <v>#NAME?</v>
      </c>
      <c t="str" s="89" r="BI318">
        <f>IF(NOT(snowball),0,IF(Z317&lt;=0,0,IF($C318&lt;=SUM($AZ318:BH318),0,IF(AW318+$C318-SUM($AZ318:BH318)&gt;Z317+AK318,Z317+AK318-AW318,$C318-SUM($AZ318:BH318)))))</f>
        <v>#NAME?</v>
      </c>
    </row>
    <row customHeight="1" r="319" ht="10.5">
      <c t="str" s="85" r="A319">
        <f>IF(SUM(Q318:Z318)&lt;=0,"",A318+1)</f>
        <v>#NAME?</v>
      </c>
      <c t="str" s="86" r="B319">
        <f>IF(A319="",NA(),DATE(YEAR(B318),MONTH(B318)+1,1))</f>
        <v>#NAME?</v>
      </c>
      <c t="str" s="87" r="C319">
        <f>IF(A319="","",IF(snowball,IF(($E$5-AX319)&lt;0,0,$E$5-AX319),"n/a")+D319)</f>
        <v>#NAME?</v>
      </c>
      <c s="88" r="D319"/>
      <c t="str" s="89" r="E319">
        <f>AN319+AZ319</f>
        <v>#NAME?</v>
      </c>
      <c t="str" s="89" r="F319">
        <f>AO319+BA319</f>
        <v>#NAME?</v>
      </c>
      <c t="str" s="89" r="G319">
        <f>AP319+BB319</f>
        <v>#NAME?</v>
      </c>
      <c t="str" s="89" r="H319">
        <f>AQ319+BC319</f>
        <v>#NAME?</v>
      </c>
      <c t="str" s="89" r="I319">
        <f>AR319+BD319</f>
        <v>#NAME?</v>
      </c>
      <c t="str" s="89" r="J319">
        <f>AS319+BE319</f>
        <v>#NAME?</v>
      </c>
      <c t="str" s="89" r="K319">
        <f>AT319+BF319</f>
        <v>#NAME?</v>
      </c>
      <c t="str" s="89" r="L319">
        <f>AU319+BG319</f>
        <v>#NAME?</v>
      </c>
      <c t="str" s="89" r="M319">
        <f>AV319+BH319</f>
        <v>#NAME?</v>
      </c>
      <c t="str" s="89" r="N319">
        <f>AW319+BI319</f>
        <v>#NAME?</v>
      </c>
      <c s="90" r="O319"/>
      <c t="str" s="89" r="P319">
        <f>SUM(Q319:Z319)</f>
        <v>#NAME?</v>
      </c>
      <c t="str" s="89" r="Q319">
        <f>IF(E$8=0,0,ROUND(Q318-(E319-AB319),2))</f>
        <v>#NAME?</v>
      </c>
      <c t="str" s="89" r="R319">
        <f>IF(F$8=0,0,ROUND(R318-(F319-AC319),2))</f>
        <v>#NAME?</v>
      </c>
      <c t="str" s="89" r="S319">
        <f>IF(G$8=0,0,ROUND(S318-(G319-AD319),2))</f>
        <v>#NAME?</v>
      </c>
      <c t="str" s="89" r="T319">
        <f>IF(H$8=0,0,ROUND(T318-(H319-AE319),2))</f>
        <v>#NAME?</v>
      </c>
      <c t="str" s="89" r="U319">
        <f>IF(I$8=0,0,ROUND(U318-(I319-AF319),2))</f>
        <v>#NAME?</v>
      </c>
      <c t="str" s="89" r="V319">
        <f>IF(J$8=0,0,ROUND(V318-(J319-AG319),2))</f>
        <v> -  </v>
      </c>
      <c t="str" s="89" r="W319">
        <f>IF(K$8=0,0,ROUND(W318-(K319-AH319),2))</f>
        <v> -  </v>
      </c>
      <c t="str" s="89" r="X319">
        <f>IF(L$8=0,0,ROUND(X318-(L319-AI319),2))</f>
        <v> -  </v>
      </c>
      <c t="str" s="89" r="Y319">
        <f>IF(M$8=0,0,ROUND(Y318-(M319-AJ319),2))</f>
        <v> -  </v>
      </c>
      <c t="str" s="89" r="Z319">
        <f>IF(N$8=0,0,ROUND(Z318-(N319-AK319),2))</f>
        <v> -  </v>
      </c>
      <c s="92" r="AA319"/>
      <c t="str" s="89" r="AB319">
        <f>ROUND(Q318*E$9/12,2)</f>
        <v>#NAME?</v>
      </c>
      <c t="str" s="89" r="AC319">
        <f>ROUND(R318*F$9/12,2)</f>
        <v>#NAME?</v>
      </c>
      <c t="str" s="89" r="AD319">
        <f>ROUND(S318*G$9/12,2)</f>
        <v>#NAME?</v>
      </c>
      <c t="str" s="89" r="AE319">
        <f>ROUND(T318*H$9/12,2)</f>
        <v>#NAME?</v>
      </c>
      <c t="str" s="89" r="AF319">
        <f>ROUND(U318*I$9/12,2)</f>
        <v>#NAME?</v>
      </c>
      <c t="str" s="89" r="AG319">
        <f>ROUND(V318*J$9/12,2)</f>
        <v> -  </v>
      </c>
      <c t="str" s="89" r="AH319">
        <f>ROUND(W318*K$9/12,2)</f>
        <v> -  </v>
      </c>
      <c t="str" s="89" r="AI319">
        <f>ROUND(X318*L$9/12,2)</f>
        <v> -  </v>
      </c>
      <c t="str" s="89" r="AJ319">
        <f>ROUND(Y318*M$9/12,2)</f>
        <v> -  </v>
      </c>
      <c t="str" s="89" r="AK319">
        <f>ROUND(Z318*N$9/12,2)</f>
        <v> -  </v>
      </c>
      <c t="str" s="89" r="AL319">
        <f>SUM(AB319:AK319)</f>
        <v>#NAME?</v>
      </c>
      <c s="93" r="AM319"/>
      <c t="str" s="89" r="AN319">
        <f>IF(Q318&gt;0,IF((Q318+AB319)&lt;E$10,Q318+AB319,E$10),0)</f>
        <v>#NAME?</v>
      </c>
      <c t="str" s="89" r="AO319">
        <f>IF(R318&gt;0,IF((R318+AC319)&lt;F$10,R318+AC319,F$10),0)</f>
        <v>#NAME?</v>
      </c>
      <c t="str" s="89" r="AP319">
        <f>IF(S318&gt;0,IF((S318+AD319)&lt;G$10,S318+AD319,G$10),0)</f>
        <v>#NAME?</v>
      </c>
      <c t="str" s="89" r="AQ319">
        <f>IF(T318&gt;0,IF((T318+AE319)&lt;H$10,T318+AE319,H$10),0)</f>
        <v>#NAME?</v>
      </c>
      <c t="str" s="89" r="AR319">
        <f>IF(U318&gt;0,IF((U318+AF319)&lt;I$10,U318+AF319,I$10),0)</f>
        <v>#NAME?</v>
      </c>
      <c t="str" s="89" r="AS319">
        <f>IF(V318&gt;0,IF((V318+AG319)&lt;J$10,V318+AG319,J$10),0)</f>
        <v> -  </v>
      </c>
      <c t="str" s="89" r="AT319">
        <f>IF(W318&gt;0,IF((W318+AH319)&lt;K$10,W318+AH319,K$10),0)</f>
        <v> -  </v>
      </c>
      <c t="str" s="89" r="AU319">
        <f>IF(X318&gt;0,IF((X318+AI319)&lt;L$10,X318+AI319,L$10),0)</f>
        <v> -  </v>
      </c>
      <c t="str" s="89" r="AV319">
        <f>IF(Y318&gt;0,IF((Y318+AJ319)&lt;M$10,Y318+AJ319,M$10),0)</f>
        <v> -  </v>
      </c>
      <c t="str" s="89" r="AW319">
        <f>IF(Z318&gt;0,IF((Z318+AK319)&lt;N$10,Z318+AK319,N$10),0)</f>
        <v> -  </v>
      </c>
      <c t="str" s="89" r="AX319">
        <f>SUM(AN319:AW319)</f>
        <v>#NAME?</v>
      </c>
      <c s="89" r="AY319"/>
      <c t="str" s="91" r="AZ319">
        <f>IF(NOT(snowball),0,IF(Q318&lt;=0,0,IF(AN319+$C319&gt;Q318+AB319,Q318+AB319-AN319,$C319)))</f>
        <v>#NAME?</v>
      </c>
      <c t="str" s="89" r="BA319">
        <f>IF(NOT(snowball),0,IF(R318&lt;=0,0,IF($C319&lt;=SUM($AZ319:AZ319),0,IF(AO319+$C319-SUM($AZ319:AZ319)&gt;R318+AC319,R318+AC319-AO319,$C319-SUM($AZ319:AZ319)))))</f>
        <v>#NAME?</v>
      </c>
      <c t="str" s="89" r="BB319">
        <f>IF(NOT(snowball),0,IF(S318&lt;=0,0,IF($C319&lt;=SUM($AZ319:BA319),0,IF(AP319+$C319-SUM($AZ319:BA319)&gt;S318+AD319,S318+AD319-AP319,$C319-SUM($AZ319:BA319)))))</f>
        <v>#NAME?</v>
      </c>
      <c t="str" s="89" r="BC319">
        <f>IF(NOT(snowball),0,IF(T318&lt;=0,0,IF($C319&lt;=SUM($AZ319:BB319),0,IF(AQ319+$C319-SUM($AZ319:BB319)&gt;T318+AE319,T318+AE319-AQ319,$C319-SUM($AZ319:BB319)))))</f>
        <v>#NAME?</v>
      </c>
      <c t="str" s="89" r="BD319">
        <f>IF(NOT(snowball),0,IF(U318&lt;=0,0,IF($C319&lt;=SUM($AZ319:BC319),0,IF(AR319+$C319-SUM($AZ319:BC319)&gt;U318+AF319,U318+AF319-AR319,$C319-SUM($AZ319:BC319)))))</f>
        <v>#NAME?</v>
      </c>
      <c t="str" s="89" r="BE319">
        <f>IF(NOT(snowball),0,IF(V318&lt;=0,0,IF($C319&lt;=SUM($AZ319:BD319),0,IF(AS319+$C319-SUM($AZ319:BD319)&gt;V318+AG319,V318+AG319-AS319,$C319-SUM($AZ319:BD319)))))</f>
        <v>#NAME?</v>
      </c>
      <c t="str" s="89" r="BF319">
        <f>IF(NOT(snowball),0,IF(W318&lt;=0,0,IF($C319&lt;=SUM($AZ319:BE319),0,IF(AT319+$C319-SUM($AZ319:BE319)&gt;W318+AH319,W318+AH319-AT319,$C319-SUM($AZ319:BE319)))))</f>
        <v>#NAME?</v>
      </c>
      <c t="str" s="89" r="BG319">
        <f>IF(NOT(snowball),0,IF(X318&lt;=0,0,IF($C319&lt;=SUM($AZ319:BF319),0,IF(AU319+$C319-SUM($AZ319:BF319)&gt;X318+AI319,X318+AI319-AU319,$C319-SUM($AZ319:BF319)))))</f>
        <v>#NAME?</v>
      </c>
      <c t="str" s="89" r="BH319">
        <f>IF(NOT(snowball),0,IF(Y318&lt;=0,0,IF($C319&lt;=SUM($AZ319:BG319),0,IF(AV319+$C319-SUM($AZ319:BG319)&gt;Y318+AJ319,Y318+AJ319-AV319,$C319-SUM($AZ319:BG319)))))</f>
        <v>#NAME?</v>
      </c>
      <c t="str" s="89" r="BI319">
        <f>IF(NOT(snowball),0,IF(Z318&lt;=0,0,IF($C319&lt;=SUM($AZ319:BH319),0,IF(AW319+$C319-SUM($AZ319:BH319)&gt;Z318+AK319,Z318+AK319-AW319,$C319-SUM($AZ319:BH319)))))</f>
        <v>#NAME?</v>
      </c>
    </row>
    <row customHeight="1" r="320" ht="10.5">
      <c t="str" s="85" r="A320">
        <f>IF(SUM(Q319:Z319)&lt;=0,"",A319+1)</f>
        <v>#NAME?</v>
      </c>
      <c t="str" s="86" r="B320">
        <f>IF(A320="",NA(),DATE(YEAR(B319),MONTH(B319)+1,1))</f>
        <v>#NAME?</v>
      </c>
      <c t="str" s="87" r="C320">
        <f>IF(A320="","",IF(snowball,IF(($E$5-AX320)&lt;0,0,$E$5-AX320),"n/a")+D320)</f>
        <v>#NAME?</v>
      </c>
      <c s="88" r="D320"/>
      <c t="str" s="89" r="E320">
        <f>AN320+AZ320</f>
        <v>#NAME?</v>
      </c>
      <c t="str" s="89" r="F320">
        <f>AO320+BA320</f>
        <v>#NAME?</v>
      </c>
      <c t="str" s="89" r="G320">
        <f>AP320+BB320</f>
        <v>#NAME?</v>
      </c>
      <c t="str" s="89" r="H320">
        <f>AQ320+BC320</f>
        <v>#NAME?</v>
      </c>
      <c t="str" s="89" r="I320">
        <f>AR320+BD320</f>
        <v>#NAME?</v>
      </c>
      <c t="str" s="89" r="J320">
        <f>AS320+BE320</f>
        <v>#NAME?</v>
      </c>
      <c t="str" s="89" r="K320">
        <f>AT320+BF320</f>
        <v>#NAME?</v>
      </c>
      <c t="str" s="89" r="L320">
        <f>AU320+BG320</f>
        <v>#NAME?</v>
      </c>
      <c t="str" s="89" r="M320">
        <f>AV320+BH320</f>
        <v>#NAME?</v>
      </c>
      <c t="str" s="89" r="N320">
        <f>AW320+BI320</f>
        <v>#NAME?</v>
      </c>
      <c s="90" r="O320"/>
      <c t="str" s="89" r="P320">
        <f>SUM(Q320:Z320)</f>
        <v>#NAME?</v>
      </c>
      <c t="str" s="89" r="Q320">
        <f>IF(E$8=0,0,ROUND(Q319-(E320-AB320),2))</f>
        <v>#NAME?</v>
      </c>
      <c t="str" s="89" r="R320">
        <f>IF(F$8=0,0,ROUND(R319-(F320-AC320),2))</f>
        <v>#NAME?</v>
      </c>
      <c t="str" s="89" r="S320">
        <f>IF(G$8=0,0,ROUND(S319-(G320-AD320),2))</f>
        <v>#NAME?</v>
      </c>
      <c t="str" s="89" r="T320">
        <f>IF(H$8=0,0,ROUND(T319-(H320-AE320),2))</f>
        <v>#NAME?</v>
      </c>
      <c t="str" s="89" r="U320">
        <f>IF(I$8=0,0,ROUND(U319-(I320-AF320),2))</f>
        <v>#NAME?</v>
      </c>
      <c t="str" s="89" r="V320">
        <f>IF(J$8=0,0,ROUND(V319-(J320-AG320),2))</f>
        <v> -  </v>
      </c>
      <c t="str" s="89" r="W320">
        <f>IF(K$8=0,0,ROUND(W319-(K320-AH320),2))</f>
        <v> -  </v>
      </c>
      <c t="str" s="89" r="X320">
        <f>IF(L$8=0,0,ROUND(X319-(L320-AI320),2))</f>
        <v> -  </v>
      </c>
      <c t="str" s="89" r="Y320">
        <f>IF(M$8=0,0,ROUND(Y319-(M320-AJ320),2))</f>
        <v> -  </v>
      </c>
      <c t="str" s="89" r="Z320">
        <f>IF(N$8=0,0,ROUND(Z319-(N320-AK320),2))</f>
        <v> -  </v>
      </c>
      <c s="92" r="AA320"/>
      <c t="str" s="89" r="AB320">
        <f>ROUND(Q319*E$9/12,2)</f>
        <v>#NAME?</v>
      </c>
      <c t="str" s="89" r="AC320">
        <f>ROUND(R319*F$9/12,2)</f>
        <v>#NAME?</v>
      </c>
      <c t="str" s="89" r="AD320">
        <f>ROUND(S319*G$9/12,2)</f>
        <v>#NAME?</v>
      </c>
      <c t="str" s="89" r="AE320">
        <f>ROUND(T319*H$9/12,2)</f>
        <v>#NAME?</v>
      </c>
      <c t="str" s="89" r="AF320">
        <f>ROUND(U319*I$9/12,2)</f>
        <v>#NAME?</v>
      </c>
      <c t="str" s="89" r="AG320">
        <f>ROUND(V319*J$9/12,2)</f>
        <v> -  </v>
      </c>
      <c t="str" s="89" r="AH320">
        <f>ROUND(W319*K$9/12,2)</f>
        <v> -  </v>
      </c>
      <c t="str" s="89" r="AI320">
        <f>ROUND(X319*L$9/12,2)</f>
        <v> -  </v>
      </c>
      <c t="str" s="89" r="AJ320">
        <f>ROUND(Y319*M$9/12,2)</f>
        <v> -  </v>
      </c>
      <c t="str" s="89" r="AK320">
        <f>ROUND(Z319*N$9/12,2)</f>
        <v> -  </v>
      </c>
      <c t="str" s="89" r="AL320">
        <f>SUM(AB320:AK320)</f>
        <v>#NAME?</v>
      </c>
      <c s="93" r="AM320"/>
      <c t="str" s="89" r="AN320">
        <f>IF(Q319&gt;0,IF((Q319+AB320)&lt;E$10,Q319+AB320,E$10),0)</f>
        <v>#NAME?</v>
      </c>
      <c t="str" s="89" r="AO320">
        <f>IF(R319&gt;0,IF((R319+AC320)&lt;F$10,R319+AC320,F$10),0)</f>
        <v>#NAME?</v>
      </c>
      <c t="str" s="89" r="AP320">
        <f>IF(S319&gt;0,IF((S319+AD320)&lt;G$10,S319+AD320,G$10),0)</f>
        <v>#NAME?</v>
      </c>
      <c t="str" s="89" r="AQ320">
        <f>IF(T319&gt;0,IF((T319+AE320)&lt;H$10,T319+AE320,H$10),0)</f>
        <v>#NAME?</v>
      </c>
      <c t="str" s="89" r="AR320">
        <f>IF(U319&gt;0,IF((U319+AF320)&lt;I$10,U319+AF320,I$10),0)</f>
        <v>#NAME?</v>
      </c>
      <c t="str" s="89" r="AS320">
        <f>IF(V319&gt;0,IF((V319+AG320)&lt;J$10,V319+AG320,J$10),0)</f>
        <v> -  </v>
      </c>
      <c t="str" s="89" r="AT320">
        <f>IF(W319&gt;0,IF((W319+AH320)&lt;K$10,W319+AH320,K$10),0)</f>
        <v> -  </v>
      </c>
      <c t="str" s="89" r="AU320">
        <f>IF(X319&gt;0,IF((X319+AI320)&lt;L$10,X319+AI320,L$10),0)</f>
        <v> -  </v>
      </c>
      <c t="str" s="89" r="AV320">
        <f>IF(Y319&gt;0,IF((Y319+AJ320)&lt;M$10,Y319+AJ320,M$10),0)</f>
        <v> -  </v>
      </c>
      <c t="str" s="89" r="AW320">
        <f>IF(Z319&gt;0,IF((Z319+AK320)&lt;N$10,Z319+AK320,N$10),0)</f>
        <v> -  </v>
      </c>
      <c t="str" s="89" r="AX320">
        <f>SUM(AN320:AW320)</f>
        <v>#NAME?</v>
      </c>
      <c s="89" r="AY320"/>
      <c t="str" s="91" r="AZ320">
        <f>IF(NOT(snowball),0,IF(Q319&lt;=0,0,IF(AN320+$C320&gt;Q319+AB320,Q319+AB320-AN320,$C320)))</f>
        <v>#NAME?</v>
      </c>
      <c t="str" s="89" r="BA320">
        <f>IF(NOT(snowball),0,IF(R319&lt;=0,0,IF($C320&lt;=SUM($AZ320:AZ320),0,IF(AO320+$C320-SUM($AZ320:AZ320)&gt;R319+AC320,R319+AC320-AO320,$C320-SUM($AZ320:AZ320)))))</f>
        <v>#NAME?</v>
      </c>
      <c t="str" s="89" r="BB320">
        <f>IF(NOT(snowball),0,IF(S319&lt;=0,0,IF($C320&lt;=SUM($AZ320:BA320),0,IF(AP320+$C320-SUM($AZ320:BA320)&gt;S319+AD320,S319+AD320-AP320,$C320-SUM($AZ320:BA320)))))</f>
        <v>#NAME?</v>
      </c>
      <c t="str" s="89" r="BC320">
        <f>IF(NOT(snowball),0,IF(T319&lt;=0,0,IF($C320&lt;=SUM($AZ320:BB320),0,IF(AQ320+$C320-SUM($AZ320:BB320)&gt;T319+AE320,T319+AE320-AQ320,$C320-SUM($AZ320:BB320)))))</f>
        <v>#NAME?</v>
      </c>
      <c t="str" s="89" r="BD320">
        <f>IF(NOT(snowball),0,IF(U319&lt;=0,0,IF($C320&lt;=SUM($AZ320:BC320),0,IF(AR320+$C320-SUM($AZ320:BC320)&gt;U319+AF320,U319+AF320-AR320,$C320-SUM($AZ320:BC320)))))</f>
        <v>#NAME?</v>
      </c>
      <c t="str" s="89" r="BE320">
        <f>IF(NOT(snowball),0,IF(V319&lt;=0,0,IF($C320&lt;=SUM($AZ320:BD320),0,IF(AS320+$C320-SUM($AZ320:BD320)&gt;V319+AG320,V319+AG320-AS320,$C320-SUM($AZ320:BD320)))))</f>
        <v>#NAME?</v>
      </c>
      <c t="str" s="89" r="BF320">
        <f>IF(NOT(snowball),0,IF(W319&lt;=0,0,IF($C320&lt;=SUM($AZ320:BE320),0,IF(AT320+$C320-SUM($AZ320:BE320)&gt;W319+AH320,W319+AH320-AT320,$C320-SUM($AZ320:BE320)))))</f>
        <v>#NAME?</v>
      </c>
      <c t="str" s="89" r="BG320">
        <f>IF(NOT(snowball),0,IF(X319&lt;=0,0,IF($C320&lt;=SUM($AZ320:BF320),0,IF(AU320+$C320-SUM($AZ320:BF320)&gt;X319+AI320,X319+AI320-AU320,$C320-SUM($AZ320:BF320)))))</f>
        <v>#NAME?</v>
      </c>
      <c t="str" s="89" r="BH320">
        <f>IF(NOT(snowball),0,IF(Y319&lt;=0,0,IF($C320&lt;=SUM($AZ320:BG320),0,IF(AV320+$C320-SUM($AZ320:BG320)&gt;Y319+AJ320,Y319+AJ320-AV320,$C320-SUM($AZ320:BG320)))))</f>
        <v>#NAME?</v>
      </c>
      <c t="str" s="89" r="BI320">
        <f>IF(NOT(snowball),0,IF(Z319&lt;=0,0,IF($C320&lt;=SUM($AZ320:BH320),0,IF(AW320+$C320-SUM($AZ320:BH320)&gt;Z319+AK320,Z319+AK320-AW320,$C320-SUM($AZ320:BH320)))))</f>
        <v>#NAME?</v>
      </c>
    </row>
    <row customHeight="1" r="321" ht="10.5">
      <c t="str" s="85" r="A321">
        <f>IF(SUM(Q320:Z320)&lt;=0,"",A320+1)</f>
        <v>#NAME?</v>
      </c>
      <c t="str" s="86" r="B321">
        <f>IF(A321="",NA(),DATE(YEAR(B320),MONTH(B320)+1,1))</f>
        <v>#NAME?</v>
      </c>
      <c t="str" s="87" r="C321">
        <f>IF(A321="","",IF(snowball,IF(($E$5-AX321)&lt;0,0,$E$5-AX321),"n/a")+D321)</f>
        <v>#NAME?</v>
      </c>
      <c s="88" r="D321"/>
      <c t="str" s="89" r="E321">
        <f>AN321+AZ321</f>
        <v>#NAME?</v>
      </c>
      <c t="str" s="89" r="F321">
        <f>AO321+BA321</f>
        <v>#NAME?</v>
      </c>
      <c t="str" s="89" r="G321">
        <f>AP321+BB321</f>
        <v>#NAME?</v>
      </c>
      <c t="str" s="89" r="H321">
        <f>AQ321+BC321</f>
        <v>#NAME?</v>
      </c>
      <c t="str" s="89" r="I321">
        <f>AR321+BD321</f>
        <v>#NAME?</v>
      </c>
      <c t="str" s="89" r="J321">
        <f>AS321+BE321</f>
        <v>#NAME?</v>
      </c>
      <c t="str" s="89" r="K321">
        <f>AT321+BF321</f>
        <v>#NAME?</v>
      </c>
      <c t="str" s="89" r="L321">
        <f>AU321+BG321</f>
        <v>#NAME?</v>
      </c>
      <c t="str" s="89" r="M321">
        <f>AV321+BH321</f>
        <v>#NAME?</v>
      </c>
      <c t="str" s="89" r="N321">
        <f>AW321+BI321</f>
        <v>#NAME?</v>
      </c>
      <c s="90" r="O321"/>
      <c t="str" s="89" r="P321">
        <f>SUM(Q321:Z321)</f>
        <v>#NAME?</v>
      </c>
      <c t="str" s="89" r="Q321">
        <f>IF(E$8=0,0,ROUND(Q320-(E321-AB321),2))</f>
        <v>#NAME?</v>
      </c>
      <c t="str" s="89" r="R321">
        <f>IF(F$8=0,0,ROUND(R320-(F321-AC321),2))</f>
        <v>#NAME?</v>
      </c>
      <c t="str" s="89" r="S321">
        <f>IF(G$8=0,0,ROUND(S320-(G321-AD321),2))</f>
        <v>#NAME?</v>
      </c>
      <c t="str" s="89" r="T321">
        <f>IF(H$8=0,0,ROUND(T320-(H321-AE321),2))</f>
        <v>#NAME?</v>
      </c>
      <c t="str" s="89" r="U321">
        <f>IF(I$8=0,0,ROUND(U320-(I321-AF321),2))</f>
        <v>#NAME?</v>
      </c>
      <c t="str" s="89" r="V321">
        <f>IF(J$8=0,0,ROUND(V320-(J321-AG321),2))</f>
        <v> -  </v>
      </c>
      <c t="str" s="89" r="W321">
        <f>IF(K$8=0,0,ROUND(W320-(K321-AH321),2))</f>
        <v> -  </v>
      </c>
      <c t="str" s="89" r="X321">
        <f>IF(L$8=0,0,ROUND(X320-(L321-AI321),2))</f>
        <v> -  </v>
      </c>
      <c t="str" s="89" r="Y321">
        <f>IF(M$8=0,0,ROUND(Y320-(M321-AJ321),2))</f>
        <v> -  </v>
      </c>
      <c t="str" s="89" r="Z321">
        <f>IF(N$8=0,0,ROUND(Z320-(N321-AK321),2))</f>
        <v> -  </v>
      </c>
      <c s="92" r="AA321"/>
      <c t="str" s="89" r="AB321">
        <f>ROUND(Q320*E$9/12,2)</f>
        <v>#NAME?</v>
      </c>
      <c t="str" s="89" r="AC321">
        <f>ROUND(R320*F$9/12,2)</f>
        <v>#NAME?</v>
      </c>
      <c t="str" s="89" r="AD321">
        <f>ROUND(S320*G$9/12,2)</f>
        <v>#NAME?</v>
      </c>
      <c t="str" s="89" r="AE321">
        <f>ROUND(T320*H$9/12,2)</f>
        <v>#NAME?</v>
      </c>
      <c t="str" s="89" r="AF321">
        <f>ROUND(U320*I$9/12,2)</f>
        <v>#NAME?</v>
      </c>
      <c t="str" s="89" r="AG321">
        <f>ROUND(V320*J$9/12,2)</f>
        <v> -  </v>
      </c>
      <c t="str" s="89" r="AH321">
        <f>ROUND(W320*K$9/12,2)</f>
        <v> -  </v>
      </c>
      <c t="str" s="89" r="AI321">
        <f>ROUND(X320*L$9/12,2)</f>
        <v> -  </v>
      </c>
      <c t="str" s="89" r="AJ321">
        <f>ROUND(Y320*M$9/12,2)</f>
        <v> -  </v>
      </c>
      <c t="str" s="89" r="AK321">
        <f>ROUND(Z320*N$9/12,2)</f>
        <v> -  </v>
      </c>
      <c t="str" s="89" r="AL321">
        <f>SUM(AB321:AK321)</f>
        <v>#NAME?</v>
      </c>
      <c s="93" r="AM321"/>
      <c t="str" s="89" r="AN321">
        <f>IF(Q320&gt;0,IF((Q320+AB321)&lt;E$10,Q320+AB321,E$10),0)</f>
        <v>#NAME?</v>
      </c>
      <c t="str" s="89" r="AO321">
        <f>IF(R320&gt;0,IF((R320+AC321)&lt;F$10,R320+AC321,F$10),0)</f>
        <v>#NAME?</v>
      </c>
      <c t="str" s="89" r="AP321">
        <f>IF(S320&gt;0,IF((S320+AD321)&lt;G$10,S320+AD321,G$10),0)</f>
        <v>#NAME?</v>
      </c>
      <c t="str" s="89" r="AQ321">
        <f>IF(T320&gt;0,IF((T320+AE321)&lt;H$10,T320+AE321,H$10),0)</f>
        <v>#NAME?</v>
      </c>
      <c t="str" s="89" r="AR321">
        <f>IF(U320&gt;0,IF((U320+AF321)&lt;I$10,U320+AF321,I$10),0)</f>
        <v>#NAME?</v>
      </c>
      <c t="str" s="89" r="AS321">
        <f>IF(V320&gt;0,IF((V320+AG321)&lt;J$10,V320+AG321,J$10),0)</f>
        <v> -  </v>
      </c>
      <c t="str" s="89" r="AT321">
        <f>IF(W320&gt;0,IF((W320+AH321)&lt;K$10,W320+AH321,K$10),0)</f>
        <v> -  </v>
      </c>
      <c t="str" s="89" r="AU321">
        <f>IF(X320&gt;0,IF((X320+AI321)&lt;L$10,X320+AI321,L$10),0)</f>
        <v> -  </v>
      </c>
      <c t="str" s="89" r="AV321">
        <f>IF(Y320&gt;0,IF((Y320+AJ321)&lt;M$10,Y320+AJ321,M$10),0)</f>
        <v> -  </v>
      </c>
      <c t="str" s="89" r="AW321">
        <f>IF(Z320&gt;0,IF((Z320+AK321)&lt;N$10,Z320+AK321,N$10),0)</f>
        <v> -  </v>
      </c>
      <c t="str" s="89" r="AX321">
        <f>SUM(AN321:AW321)</f>
        <v>#NAME?</v>
      </c>
      <c s="89" r="AY321"/>
      <c t="str" s="91" r="AZ321">
        <f>IF(NOT(snowball),0,IF(Q320&lt;=0,0,IF(AN321+$C321&gt;Q320+AB321,Q320+AB321-AN321,$C321)))</f>
        <v>#NAME?</v>
      </c>
      <c t="str" s="89" r="BA321">
        <f>IF(NOT(snowball),0,IF(R320&lt;=0,0,IF($C321&lt;=SUM($AZ321:AZ321),0,IF(AO321+$C321-SUM($AZ321:AZ321)&gt;R320+AC321,R320+AC321-AO321,$C321-SUM($AZ321:AZ321)))))</f>
        <v>#NAME?</v>
      </c>
      <c t="str" s="89" r="BB321">
        <f>IF(NOT(snowball),0,IF(S320&lt;=0,0,IF($C321&lt;=SUM($AZ321:BA321),0,IF(AP321+$C321-SUM($AZ321:BA321)&gt;S320+AD321,S320+AD321-AP321,$C321-SUM($AZ321:BA321)))))</f>
        <v>#NAME?</v>
      </c>
      <c t="str" s="89" r="BC321">
        <f>IF(NOT(snowball),0,IF(T320&lt;=0,0,IF($C321&lt;=SUM($AZ321:BB321),0,IF(AQ321+$C321-SUM($AZ321:BB321)&gt;T320+AE321,T320+AE321-AQ321,$C321-SUM($AZ321:BB321)))))</f>
        <v>#NAME?</v>
      </c>
      <c t="str" s="89" r="BD321">
        <f>IF(NOT(snowball),0,IF(U320&lt;=0,0,IF($C321&lt;=SUM($AZ321:BC321),0,IF(AR321+$C321-SUM($AZ321:BC321)&gt;U320+AF321,U320+AF321-AR321,$C321-SUM($AZ321:BC321)))))</f>
        <v>#NAME?</v>
      </c>
      <c t="str" s="89" r="BE321">
        <f>IF(NOT(snowball),0,IF(V320&lt;=0,0,IF($C321&lt;=SUM($AZ321:BD321),0,IF(AS321+$C321-SUM($AZ321:BD321)&gt;V320+AG321,V320+AG321-AS321,$C321-SUM($AZ321:BD321)))))</f>
        <v>#NAME?</v>
      </c>
      <c t="str" s="89" r="BF321">
        <f>IF(NOT(snowball),0,IF(W320&lt;=0,0,IF($C321&lt;=SUM($AZ321:BE321),0,IF(AT321+$C321-SUM($AZ321:BE321)&gt;W320+AH321,W320+AH321-AT321,$C321-SUM($AZ321:BE321)))))</f>
        <v>#NAME?</v>
      </c>
      <c t="str" s="89" r="BG321">
        <f>IF(NOT(snowball),0,IF(X320&lt;=0,0,IF($C321&lt;=SUM($AZ321:BF321),0,IF(AU321+$C321-SUM($AZ321:BF321)&gt;X320+AI321,X320+AI321-AU321,$C321-SUM($AZ321:BF321)))))</f>
        <v>#NAME?</v>
      </c>
      <c t="str" s="89" r="BH321">
        <f>IF(NOT(snowball),0,IF(Y320&lt;=0,0,IF($C321&lt;=SUM($AZ321:BG321),0,IF(AV321+$C321-SUM($AZ321:BG321)&gt;Y320+AJ321,Y320+AJ321-AV321,$C321-SUM($AZ321:BG321)))))</f>
        <v>#NAME?</v>
      </c>
      <c t="str" s="89" r="BI321">
        <f>IF(NOT(snowball),0,IF(Z320&lt;=0,0,IF($C321&lt;=SUM($AZ321:BH321),0,IF(AW321+$C321-SUM($AZ321:BH321)&gt;Z320+AK321,Z320+AK321-AW321,$C321-SUM($AZ321:BH321)))))</f>
        <v>#NAME?</v>
      </c>
    </row>
    <row customHeight="1" r="322" ht="10.5">
      <c t="str" s="85" r="A322">
        <f>IF(SUM(Q321:Z321)&lt;=0,"",A321+1)</f>
        <v>#NAME?</v>
      </c>
      <c t="str" s="86" r="B322">
        <f>IF(A322="",NA(),DATE(YEAR(B321),MONTH(B321)+1,1))</f>
        <v>#NAME?</v>
      </c>
      <c t="str" s="87" r="C322">
        <f>IF(A322="","",IF(snowball,IF(($E$5-AX322)&lt;0,0,$E$5-AX322),"n/a")+D322)</f>
        <v>#NAME?</v>
      </c>
      <c s="88" r="D322"/>
      <c t="str" s="89" r="E322">
        <f>AN322+AZ322</f>
        <v>#NAME?</v>
      </c>
      <c t="str" s="89" r="F322">
        <f>AO322+BA322</f>
        <v>#NAME?</v>
      </c>
      <c t="str" s="89" r="G322">
        <f>AP322+BB322</f>
        <v>#NAME?</v>
      </c>
      <c t="str" s="89" r="H322">
        <f>AQ322+BC322</f>
        <v>#NAME?</v>
      </c>
      <c t="str" s="89" r="I322">
        <f>AR322+BD322</f>
        <v>#NAME?</v>
      </c>
      <c t="str" s="89" r="J322">
        <f>AS322+BE322</f>
        <v>#NAME?</v>
      </c>
      <c t="str" s="89" r="K322">
        <f>AT322+BF322</f>
        <v>#NAME?</v>
      </c>
      <c t="str" s="89" r="L322">
        <f>AU322+BG322</f>
        <v>#NAME?</v>
      </c>
      <c t="str" s="89" r="M322">
        <f>AV322+BH322</f>
        <v>#NAME?</v>
      </c>
      <c t="str" s="89" r="N322">
        <f>AW322+BI322</f>
        <v>#NAME?</v>
      </c>
      <c s="90" r="O322"/>
      <c t="str" s="89" r="P322">
        <f>SUM(Q322:Z322)</f>
        <v>#NAME?</v>
      </c>
      <c t="str" s="89" r="Q322">
        <f>IF(E$8=0,0,ROUND(Q321-(E322-AB322),2))</f>
        <v>#NAME?</v>
      </c>
      <c t="str" s="89" r="R322">
        <f>IF(F$8=0,0,ROUND(R321-(F322-AC322),2))</f>
        <v>#NAME?</v>
      </c>
      <c t="str" s="89" r="S322">
        <f>IF(G$8=0,0,ROUND(S321-(G322-AD322),2))</f>
        <v>#NAME?</v>
      </c>
      <c t="str" s="89" r="T322">
        <f>IF(H$8=0,0,ROUND(T321-(H322-AE322),2))</f>
        <v>#NAME?</v>
      </c>
      <c t="str" s="89" r="U322">
        <f>IF(I$8=0,0,ROUND(U321-(I322-AF322),2))</f>
        <v>#NAME?</v>
      </c>
      <c t="str" s="89" r="V322">
        <f>IF(J$8=0,0,ROUND(V321-(J322-AG322),2))</f>
        <v> -  </v>
      </c>
      <c t="str" s="89" r="W322">
        <f>IF(K$8=0,0,ROUND(W321-(K322-AH322),2))</f>
        <v> -  </v>
      </c>
      <c t="str" s="89" r="X322">
        <f>IF(L$8=0,0,ROUND(X321-(L322-AI322),2))</f>
        <v> -  </v>
      </c>
      <c t="str" s="89" r="Y322">
        <f>IF(M$8=0,0,ROUND(Y321-(M322-AJ322),2))</f>
        <v> -  </v>
      </c>
      <c t="str" s="89" r="Z322">
        <f>IF(N$8=0,0,ROUND(Z321-(N322-AK322),2))</f>
        <v> -  </v>
      </c>
      <c s="92" r="AA322"/>
      <c t="str" s="89" r="AB322">
        <f>ROUND(Q321*E$9/12,2)</f>
        <v>#NAME?</v>
      </c>
      <c t="str" s="89" r="AC322">
        <f>ROUND(R321*F$9/12,2)</f>
        <v>#NAME?</v>
      </c>
      <c t="str" s="89" r="AD322">
        <f>ROUND(S321*G$9/12,2)</f>
        <v>#NAME?</v>
      </c>
      <c t="str" s="89" r="AE322">
        <f>ROUND(T321*H$9/12,2)</f>
        <v>#NAME?</v>
      </c>
      <c t="str" s="89" r="AF322">
        <f>ROUND(U321*I$9/12,2)</f>
        <v>#NAME?</v>
      </c>
      <c t="str" s="89" r="AG322">
        <f>ROUND(V321*J$9/12,2)</f>
        <v> -  </v>
      </c>
      <c t="str" s="89" r="AH322">
        <f>ROUND(W321*K$9/12,2)</f>
        <v> -  </v>
      </c>
      <c t="str" s="89" r="AI322">
        <f>ROUND(X321*L$9/12,2)</f>
        <v> -  </v>
      </c>
      <c t="str" s="89" r="AJ322">
        <f>ROUND(Y321*M$9/12,2)</f>
        <v> -  </v>
      </c>
      <c t="str" s="89" r="AK322">
        <f>ROUND(Z321*N$9/12,2)</f>
        <v> -  </v>
      </c>
      <c t="str" s="89" r="AL322">
        <f>SUM(AB322:AK322)</f>
        <v>#NAME?</v>
      </c>
      <c s="93" r="AM322"/>
      <c t="str" s="89" r="AN322">
        <f>IF(Q321&gt;0,IF((Q321+AB322)&lt;E$10,Q321+AB322,E$10),0)</f>
        <v>#NAME?</v>
      </c>
      <c t="str" s="89" r="AO322">
        <f>IF(R321&gt;0,IF((R321+AC322)&lt;F$10,R321+AC322,F$10),0)</f>
        <v>#NAME?</v>
      </c>
      <c t="str" s="89" r="AP322">
        <f>IF(S321&gt;0,IF((S321+AD322)&lt;G$10,S321+AD322,G$10),0)</f>
        <v>#NAME?</v>
      </c>
      <c t="str" s="89" r="AQ322">
        <f>IF(T321&gt;0,IF((T321+AE322)&lt;H$10,T321+AE322,H$10),0)</f>
        <v>#NAME?</v>
      </c>
      <c t="str" s="89" r="AR322">
        <f>IF(U321&gt;0,IF((U321+AF322)&lt;I$10,U321+AF322,I$10),0)</f>
        <v>#NAME?</v>
      </c>
      <c t="str" s="89" r="AS322">
        <f>IF(V321&gt;0,IF((V321+AG322)&lt;J$10,V321+AG322,J$10),0)</f>
        <v> -  </v>
      </c>
      <c t="str" s="89" r="AT322">
        <f>IF(W321&gt;0,IF((W321+AH322)&lt;K$10,W321+AH322,K$10),0)</f>
        <v> -  </v>
      </c>
      <c t="str" s="89" r="AU322">
        <f>IF(X321&gt;0,IF((X321+AI322)&lt;L$10,X321+AI322,L$10),0)</f>
        <v> -  </v>
      </c>
      <c t="str" s="89" r="AV322">
        <f>IF(Y321&gt;0,IF((Y321+AJ322)&lt;M$10,Y321+AJ322,M$10),0)</f>
        <v> -  </v>
      </c>
      <c t="str" s="89" r="AW322">
        <f>IF(Z321&gt;0,IF((Z321+AK322)&lt;N$10,Z321+AK322,N$10),0)</f>
        <v> -  </v>
      </c>
      <c t="str" s="89" r="AX322">
        <f>SUM(AN322:AW322)</f>
        <v>#NAME?</v>
      </c>
      <c s="89" r="AY322"/>
      <c t="str" s="91" r="AZ322">
        <f>IF(NOT(snowball),0,IF(Q321&lt;=0,0,IF(AN322+$C322&gt;Q321+AB322,Q321+AB322-AN322,$C322)))</f>
        <v>#NAME?</v>
      </c>
      <c t="str" s="89" r="BA322">
        <f>IF(NOT(snowball),0,IF(R321&lt;=0,0,IF($C322&lt;=SUM($AZ322:AZ322),0,IF(AO322+$C322-SUM($AZ322:AZ322)&gt;R321+AC322,R321+AC322-AO322,$C322-SUM($AZ322:AZ322)))))</f>
        <v>#NAME?</v>
      </c>
      <c t="str" s="89" r="BB322">
        <f>IF(NOT(snowball),0,IF(S321&lt;=0,0,IF($C322&lt;=SUM($AZ322:BA322),0,IF(AP322+$C322-SUM($AZ322:BA322)&gt;S321+AD322,S321+AD322-AP322,$C322-SUM($AZ322:BA322)))))</f>
        <v>#NAME?</v>
      </c>
      <c t="str" s="89" r="BC322">
        <f>IF(NOT(snowball),0,IF(T321&lt;=0,0,IF($C322&lt;=SUM($AZ322:BB322),0,IF(AQ322+$C322-SUM($AZ322:BB322)&gt;T321+AE322,T321+AE322-AQ322,$C322-SUM($AZ322:BB322)))))</f>
        <v>#NAME?</v>
      </c>
      <c t="str" s="89" r="BD322">
        <f>IF(NOT(snowball),0,IF(U321&lt;=0,0,IF($C322&lt;=SUM($AZ322:BC322),0,IF(AR322+$C322-SUM($AZ322:BC322)&gt;U321+AF322,U321+AF322-AR322,$C322-SUM($AZ322:BC322)))))</f>
        <v>#NAME?</v>
      </c>
      <c t="str" s="89" r="BE322">
        <f>IF(NOT(snowball),0,IF(V321&lt;=0,0,IF($C322&lt;=SUM($AZ322:BD322),0,IF(AS322+$C322-SUM($AZ322:BD322)&gt;V321+AG322,V321+AG322-AS322,$C322-SUM($AZ322:BD322)))))</f>
        <v>#NAME?</v>
      </c>
      <c t="str" s="89" r="BF322">
        <f>IF(NOT(snowball),0,IF(W321&lt;=0,0,IF($C322&lt;=SUM($AZ322:BE322),0,IF(AT322+$C322-SUM($AZ322:BE322)&gt;W321+AH322,W321+AH322-AT322,$C322-SUM($AZ322:BE322)))))</f>
        <v>#NAME?</v>
      </c>
      <c t="str" s="89" r="BG322">
        <f>IF(NOT(snowball),0,IF(X321&lt;=0,0,IF($C322&lt;=SUM($AZ322:BF322),0,IF(AU322+$C322-SUM($AZ322:BF322)&gt;X321+AI322,X321+AI322-AU322,$C322-SUM($AZ322:BF322)))))</f>
        <v>#NAME?</v>
      </c>
      <c t="str" s="89" r="BH322">
        <f>IF(NOT(snowball),0,IF(Y321&lt;=0,0,IF($C322&lt;=SUM($AZ322:BG322),0,IF(AV322+$C322-SUM($AZ322:BG322)&gt;Y321+AJ322,Y321+AJ322-AV322,$C322-SUM($AZ322:BG322)))))</f>
        <v>#NAME?</v>
      </c>
      <c t="str" s="89" r="BI322">
        <f>IF(NOT(snowball),0,IF(Z321&lt;=0,0,IF($C322&lt;=SUM($AZ322:BH322),0,IF(AW322+$C322-SUM($AZ322:BH322)&gt;Z321+AK322,Z321+AK322-AW322,$C322-SUM($AZ322:BH322)))))</f>
        <v>#NAME?</v>
      </c>
    </row>
    <row customHeight="1" r="323" ht="10.5">
      <c t="str" s="85" r="A323">
        <f>IF(SUM(Q322:Z322)&lt;=0,"",A322+1)</f>
        <v>#NAME?</v>
      </c>
      <c t="str" s="86" r="B323">
        <f>IF(A323="",NA(),DATE(YEAR(B322),MONTH(B322)+1,1))</f>
        <v>#NAME?</v>
      </c>
      <c t="str" s="87" r="C323">
        <f>IF(A323="","",IF(snowball,IF(($E$5-AX323)&lt;0,0,$E$5-AX323),"n/a")+D323)</f>
        <v>#NAME?</v>
      </c>
      <c s="88" r="D323"/>
      <c t="str" s="89" r="E323">
        <f>AN323+AZ323</f>
        <v>#NAME?</v>
      </c>
      <c t="str" s="89" r="F323">
        <f>AO323+BA323</f>
        <v>#NAME?</v>
      </c>
      <c t="str" s="89" r="G323">
        <f>AP323+BB323</f>
        <v>#NAME?</v>
      </c>
      <c t="str" s="89" r="H323">
        <f>AQ323+BC323</f>
        <v>#NAME?</v>
      </c>
      <c t="str" s="89" r="I323">
        <f>AR323+BD323</f>
        <v>#NAME?</v>
      </c>
      <c t="str" s="89" r="J323">
        <f>AS323+BE323</f>
        <v>#NAME?</v>
      </c>
      <c t="str" s="89" r="K323">
        <f>AT323+BF323</f>
        <v>#NAME?</v>
      </c>
      <c t="str" s="89" r="L323">
        <f>AU323+BG323</f>
        <v>#NAME?</v>
      </c>
      <c t="str" s="89" r="M323">
        <f>AV323+BH323</f>
        <v>#NAME?</v>
      </c>
      <c t="str" s="89" r="N323">
        <f>AW323+BI323</f>
        <v>#NAME?</v>
      </c>
      <c s="90" r="O323"/>
      <c t="str" s="89" r="P323">
        <f>SUM(Q323:Z323)</f>
        <v>#NAME?</v>
      </c>
      <c t="str" s="89" r="Q323">
        <f>IF(E$8=0,0,ROUND(Q322-(E323-AB323),2))</f>
        <v>#NAME?</v>
      </c>
      <c t="str" s="89" r="R323">
        <f>IF(F$8=0,0,ROUND(R322-(F323-AC323),2))</f>
        <v>#NAME?</v>
      </c>
      <c t="str" s="89" r="S323">
        <f>IF(G$8=0,0,ROUND(S322-(G323-AD323),2))</f>
        <v>#NAME?</v>
      </c>
      <c t="str" s="89" r="T323">
        <f>IF(H$8=0,0,ROUND(T322-(H323-AE323),2))</f>
        <v>#NAME?</v>
      </c>
      <c t="str" s="89" r="U323">
        <f>IF(I$8=0,0,ROUND(U322-(I323-AF323),2))</f>
        <v>#NAME?</v>
      </c>
      <c t="str" s="89" r="V323">
        <f>IF(J$8=0,0,ROUND(V322-(J323-AG323),2))</f>
        <v> -  </v>
      </c>
      <c t="str" s="89" r="W323">
        <f>IF(K$8=0,0,ROUND(W322-(K323-AH323),2))</f>
        <v> -  </v>
      </c>
      <c t="str" s="89" r="X323">
        <f>IF(L$8=0,0,ROUND(X322-(L323-AI323),2))</f>
        <v> -  </v>
      </c>
      <c t="str" s="89" r="Y323">
        <f>IF(M$8=0,0,ROUND(Y322-(M323-AJ323),2))</f>
        <v> -  </v>
      </c>
      <c t="str" s="89" r="Z323">
        <f>IF(N$8=0,0,ROUND(Z322-(N323-AK323),2))</f>
        <v> -  </v>
      </c>
      <c s="92" r="AA323"/>
      <c t="str" s="89" r="AB323">
        <f>ROUND(Q322*E$9/12,2)</f>
        <v>#NAME?</v>
      </c>
      <c t="str" s="89" r="AC323">
        <f>ROUND(R322*F$9/12,2)</f>
        <v>#NAME?</v>
      </c>
      <c t="str" s="89" r="AD323">
        <f>ROUND(S322*G$9/12,2)</f>
        <v>#NAME?</v>
      </c>
      <c t="str" s="89" r="AE323">
        <f>ROUND(T322*H$9/12,2)</f>
        <v>#NAME?</v>
      </c>
      <c t="str" s="89" r="AF323">
        <f>ROUND(U322*I$9/12,2)</f>
        <v>#NAME?</v>
      </c>
      <c t="str" s="89" r="AG323">
        <f>ROUND(V322*J$9/12,2)</f>
        <v> -  </v>
      </c>
      <c t="str" s="89" r="AH323">
        <f>ROUND(W322*K$9/12,2)</f>
        <v> -  </v>
      </c>
      <c t="str" s="89" r="AI323">
        <f>ROUND(X322*L$9/12,2)</f>
        <v> -  </v>
      </c>
      <c t="str" s="89" r="AJ323">
        <f>ROUND(Y322*M$9/12,2)</f>
        <v> -  </v>
      </c>
      <c t="str" s="89" r="AK323">
        <f>ROUND(Z322*N$9/12,2)</f>
        <v> -  </v>
      </c>
      <c t="str" s="89" r="AL323">
        <f>SUM(AB323:AK323)</f>
        <v>#NAME?</v>
      </c>
      <c s="93" r="AM323"/>
      <c t="str" s="89" r="AN323">
        <f>IF(Q322&gt;0,IF((Q322+AB323)&lt;E$10,Q322+AB323,E$10),0)</f>
        <v>#NAME?</v>
      </c>
      <c t="str" s="89" r="AO323">
        <f>IF(R322&gt;0,IF((R322+AC323)&lt;F$10,R322+AC323,F$10),0)</f>
        <v>#NAME?</v>
      </c>
      <c t="str" s="89" r="AP323">
        <f>IF(S322&gt;0,IF((S322+AD323)&lt;G$10,S322+AD323,G$10),0)</f>
        <v>#NAME?</v>
      </c>
      <c t="str" s="89" r="AQ323">
        <f>IF(T322&gt;0,IF((T322+AE323)&lt;H$10,T322+AE323,H$10),0)</f>
        <v>#NAME?</v>
      </c>
      <c t="str" s="89" r="AR323">
        <f>IF(U322&gt;0,IF((U322+AF323)&lt;I$10,U322+AF323,I$10),0)</f>
        <v>#NAME?</v>
      </c>
      <c t="str" s="89" r="AS323">
        <f>IF(V322&gt;0,IF((V322+AG323)&lt;J$10,V322+AG323,J$10),0)</f>
        <v> -  </v>
      </c>
      <c t="str" s="89" r="AT323">
        <f>IF(W322&gt;0,IF((W322+AH323)&lt;K$10,W322+AH323,K$10),0)</f>
        <v> -  </v>
      </c>
      <c t="str" s="89" r="AU323">
        <f>IF(X322&gt;0,IF((X322+AI323)&lt;L$10,X322+AI323,L$10),0)</f>
        <v> -  </v>
      </c>
      <c t="str" s="89" r="AV323">
        <f>IF(Y322&gt;0,IF((Y322+AJ323)&lt;M$10,Y322+AJ323,M$10),0)</f>
        <v> -  </v>
      </c>
      <c t="str" s="89" r="AW323">
        <f>IF(Z322&gt;0,IF((Z322+AK323)&lt;N$10,Z322+AK323,N$10),0)</f>
        <v> -  </v>
      </c>
      <c t="str" s="89" r="AX323">
        <f>SUM(AN323:AW323)</f>
        <v>#NAME?</v>
      </c>
      <c s="89" r="AY323"/>
      <c t="str" s="91" r="AZ323">
        <f>IF(NOT(snowball),0,IF(Q322&lt;=0,0,IF(AN323+$C323&gt;Q322+AB323,Q322+AB323-AN323,$C323)))</f>
        <v>#NAME?</v>
      </c>
      <c t="str" s="89" r="BA323">
        <f>IF(NOT(snowball),0,IF(R322&lt;=0,0,IF($C323&lt;=SUM($AZ323:AZ323),0,IF(AO323+$C323-SUM($AZ323:AZ323)&gt;R322+AC323,R322+AC323-AO323,$C323-SUM($AZ323:AZ323)))))</f>
        <v>#NAME?</v>
      </c>
      <c t="str" s="89" r="BB323">
        <f>IF(NOT(snowball),0,IF(S322&lt;=0,0,IF($C323&lt;=SUM($AZ323:BA323),0,IF(AP323+$C323-SUM($AZ323:BA323)&gt;S322+AD323,S322+AD323-AP323,$C323-SUM($AZ323:BA323)))))</f>
        <v>#NAME?</v>
      </c>
      <c t="str" s="89" r="BC323">
        <f>IF(NOT(snowball),0,IF(T322&lt;=0,0,IF($C323&lt;=SUM($AZ323:BB323),0,IF(AQ323+$C323-SUM($AZ323:BB323)&gt;T322+AE323,T322+AE323-AQ323,$C323-SUM($AZ323:BB323)))))</f>
        <v>#NAME?</v>
      </c>
      <c t="str" s="89" r="BD323">
        <f>IF(NOT(snowball),0,IF(U322&lt;=0,0,IF($C323&lt;=SUM($AZ323:BC323),0,IF(AR323+$C323-SUM($AZ323:BC323)&gt;U322+AF323,U322+AF323-AR323,$C323-SUM($AZ323:BC323)))))</f>
        <v>#NAME?</v>
      </c>
      <c t="str" s="89" r="BE323">
        <f>IF(NOT(snowball),0,IF(V322&lt;=0,0,IF($C323&lt;=SUM($AZ323:BD323),0,IF(AS323+$C323-SUM($AZ323:BD323)&gt;V322+AG323,V322+AG323-AS323,$C323-SUM($AZ323:BD323)))))</f>
        <v>#NAME?</v>
      </c>
      <c t="str" s="89" r="BF323">
        <f>IF(NOT(snowball),0,IF(W322&lt;=0,0,IF($C323&lt;=SUM($AZ323:BE323),0,IF(AT323+$C323-SUM($AZ323:BE323)&gt;W322+AH323,W322+AH323-AT323,$C323-SUM($AZ323:BE323)))))</f>
        <v>#NAME?</v>
      </c>
      <c t="str" s="89" r="BG323">
        <f>IF(NOT(snowball),0,IF(X322&lt;=0,0,IF($C323&lt;=SUM($AZ323:BF323),0,IF(AU323+$C323-SUM($AZ323:BF323)&gt;X322+AI323,X322+AI323-AU323,$C323-SUM($AZ323:BF323)))))</f>
        <v>#NAME?</v>
      </c>
      <c t="str" s="89" r="BH323">
        <f>IF(NOT(snowball),0,IF(Y322&lt;=0,0,IF($C323&lt;=SUM($AZ323:BG323),0,IF(AV323+$C323-SUM($AZ323:BG323)&gt;Y322+AJ323,Y322+AJ323-AV323,$C323-SUM($AZ323:BG323)))))</f>
        <v>#NAME?</v>
      </c>
      <c t="str" s="89" r="BI323">
        <f>IF(NOT(snowball),0,IF(Z322&lt;=0,0,IF($C323&lt;=SUM($AZ323:BH323),0,IF(AW323+$C323-SUM($AZ323:BH323)&gt;Z322+AK323,Z322+AK323-AW323,$C323-SUM($AZ323:BH323)))))</f>
        <v>#NAME?</v>
      </c>
    </row>
    <row customHeight="1" r="324" ht="10.5">
      <c t="str" s="85" r="A324">
        <f>IF(SUM(Q323:Z323)&lt;=0,"",A323+1)</f>
        <v>#NAME?</v>
      </c>
      <c t="str" s="86" r="B324">
        <f>IF(A324="",NA(),DATE(YEAR(B323),MONTH(B323)+1,1))</f>
        <v>#NAME?</v>
      </c>
      <c t="str" s="87" r="C324">
        <f>IF(A324="","",IF(snowball,IF(($E$5-AX324)&lt;0,0,$E$5-AX324),"n/a")+D324)</f>
        <v>#NAME?</v>
      </c>
      <c s="88" r="D324"/>
      <c t="str" s="89" r="E324">
        <f>AN324+AZ324</f>
        <v>#NAME?</v>
      </c>
      <c t="str" s="89" r="F324">
        <f>AO324+BA324</f>
        <v>#NAME?</v>
      </c>
      <c t="str" s="89" r="G324">
        <f>AP324+BB324</f>
        <v>#NAME?</v>
      </c>
      <c t="str" s="89" r="H324">
        <f>AQ324+BC324</f>
        <v>#NAME?</v>
      </c>
      <c t="str" s="89" r="I324">
        <f>AR324+BD324</f>
        <v>#NAME?</v>
      </c>
      <c t="str" s="89" r="J324">
        <f>AS324+BE324</f>
        <v>#NAME?</v>
      </c>
      <c t="str" s="89" r="K324">
        <f>AT324+BF324</f>
        <v>#NAME?</v>
      </c>
      <c t="str" s="89" r="L324">
        <f>AU324+BG324</f>
        <v>#NAME?</v>
      </c>
      <c t="str" s="89" r="M324">
        <f>AV324+BH324</f>
        <v>#NAME?</v>
      </c>
      <c t="str" s="89" r="N324">
        <f>AW324+BI324</f>
        <v>#NAME?</v>
      </c>
      <c s="90" r="O324"/>
      <c t="str" s="89" r="P324">
        <f>SUM(Q324:Z324)</f>
        <v>#NAME?</v>
      </c>
      <c t="str" s="89" r="Q324">
        <f>IF(E$8=0,0,ROUND(Q323-(E324-AB324),2))</f>
        <v>#NAME?</v>
      </c>
      <c t="str" s="89" r="R324">
        <f>IF(F$8=0,0,ROUND(R323-(F324-AC324),2))</f>
        <v>#NAME?</v>
      </c>
      <c t="str" s="89" r="S324">
        <f>IF(G$8=0,0,ROUND(S323-(G324-AD324),2))</f>
        <v>#NAME?</v>
      </c>
      <c t="str" s="89" r="T324">
        <f>IF(H$8=0,0,ROUND(T323-(H324-AE324),2))</f>
        <v>#NAME?</v>
      </c>
      <c t="str" s="89" r="U324">
        <f>IF(I$8=0,0,ROUND(U323-(I324-AF324),2))</f>
        <v>#NAME?</v>
      </c>
      <c t="str" s="89" r="V324">
        <f>IF(J$8=0,0,ROUND(V323-(J324-AG324),2))</f>
        <v> -  </v>
      </c>
      <c t="str" s="89" r="W324">
        <f>IF(K$8=0,0,ROUND(W323-(K324-AH324),2))</f>
        <v> -  </v>
      </c>
      <c t="str" s="89" r="X324">
        <f>IF(L$8=0,0,ROUND(X323-(L324-AI324),2))</f>
        <v> -  </v>
      </c>
      <c t="str" s="89" r="Y324">
        <f>IF(M$8=0,0,ROUND(Y323-(M324-AJ324),2))</f>
        <v> -  </v>
      </c>
      <c t="str" s="89" r="Z324">
        <f>IF(N$8=0,0,ROUND(Z323-(N324-AK324),2))</f>
        <v> -  </v>
      </c>
      <c s="92" r="AA324"/>
      <c t="str" s="89" r="AB324">
        <f>ROUND(Q323*E$9/12,2)</f>
        <v>#NAME?</v>
      </c>
      <c t="str" s="89" r="AC324">
        <f>ROUND(R323*F$9/12,2)</f>
        <v>#NAME?</v>
      </c>
      <c t="str" s="89" r="AD324">
        <f>ROUND(S323*G$9/12,2)</f>
        <v>#NAME?</v>
      </c>
      <c t="str" s="89" r="AE324">
        <f>ROUND(T323*H$9/12,2)</f>
        <v>#NAME?</v>
      </c>
      <c t="str" s="89" r="AF324">
        <f>ROUND(U323*I$9/12,2)</f>
        <v>#NAME?</v>
      </c>
      <c t="str" s="89" r="AG324">
        <f>ROUND(V323*J$9/12,2)</f>
        <v> -  </v>
      </c>
      <c t="str" s="89" r="AH324">
        <f>ROUND(W323*K$9/12,2)</f>
        <v> -  </v>
      </c>
      <c t="str" s="89" r="AI324">
        <f>ROUND(X323*L$9/12,2)</f>
        <v> -  </v>
      </c>
      <c t="str" s="89" r="AJ324">
        <f>ROUND(Y323*M$9/12,2)</f>
        <v> -  </v>
      </c>
      <c t="str" s="89" r="AK324">
        <f>ROUND(Z323*N$9/12,2)</f>
        <v> -  </v>
      </c>
      <c t="str" s="89" r="AL324">
        <f>SUM(AB324:AK324)</f>
        <v>#NAME?</v>
      </c>
      <c s="93" r="AM324"/>
      <c t="str" s="89" r="AN324">
        <f>IF(Q323&gt;0,IF((Q323+AB324)&lt;E$10,Q323+AB324,E$10),0)</f>
        <v>#NAME?</v>
      </c>
      <c t="str" s="89" r="AO324">
        <f>IF(R323&gt;0,IF((R323+AC324)&lt;F$10,R323+AC324,F$10),0)</f>
        <v>#NAME?</v>
      </c>
      <c t="str" s="89" r="AP324">
        <f>IF(S323&gt;0,IF((S323+AD324)&lt;G$10,S323+AD324,G$10),0)</f>
        <v>#NAME?</v>
      </c>
      <c t="str" s="89" r="AQ324">
        <f>IF(T323&gt;0,IF((T323+AE324)&lt;H$10,T323+AE324,H$10),0)</f>
        <v>#NAME?</v>
      </c>
      <c t="str" s="89" r="AR324">
        <f>IF(U323&gt;0,IF((U323+AF324)&lt;I$10,U323+AF324,I$10),0)</f>
        <v>#NAME?</v>
      </c>
      <c t="str" s="89" r="AS324">
        <f>IF(V323&gt;0,IF((V323+AG324)&lt;J$10,V323+AG324,J$10),0)</f>
        <v> -  </v>
      </c>
      <c t="str" s="89" r="AT324">
        <f>IF(W323&gt;0,IF((W323+AH324)&lt;K$10,W323+AH324,K$10),0)</f>
        <v> -  </v>
      </c>
      <c t="str" s="89" r="AU324">
        <f>IF(X323&gt;0,IF((X323+AI324)&lt;L$10,X323+AI324,L$10),0)</f>
        <v> -  </v>
      </c>
      <c t="str" s="89" r="AV324">
        <f>IF(Y323&gt;0,IF((Y323+AJ324)&lt;M$10,Y323+AJ324,M$10),0)</f>
        <v> -  </v>
      </c>
      <c t="str" s="89" r="AW324">
        <f>IF(Z323&gt;0,IF((Z323+AK324)&lt;N$10,Z323+AK324,N$10),0)</f>
        <v> -  </v>
      </c>
      <c t="str" s="89" r="AX324">
        <f>SUM(AN324:AW324)</f>
        <v>#NAME?</v>
      </c>
      <c s="89" r="AY324"/>
      <c t="str" s="91" r="AZ324">
        <f>IF(NOT(snowball),0,IF(Q323&lt;=0,0,IF(AN324+$C324&gt;Q323+AB324,Q323+AB324-AN324,$C324)))</f>
        <v>#NAME?</v>
      </c>
      <c t="str" s="89" r="BA324">
        <f>IF(NOT(snowball),0,IF(R323&lt;=0,0,IF($C324&lt;=SUM($AZ324:AZ324),0,IF(AO324+$C324-SUM($AZ324:AZ324)&gt;R323+AC324,R323+AC324-AO324,$C324-SUM($AZ324:AZ324)))))</f>
        <v>#NAME?</v>
      </c>
      <c t="str" s="89" r="BB324">
        <f>IF(NOT(snowball),0,IF(S323&lt;=0,0,IF($C324&lt;=SUM($AZ324:BA324),0,IF(AP324+$C324-SUM($AZ324:BA324)&gt;S323+AD324,S323+AD324-AP324,$C324-SUM($AZ324:BA324)))))</f>
        <v>#NAME?</v>
      </c>
      <c t="str" s="89" r="BC324">
        <f>IF(NOT(snowball),0,IF(T323&lt;=0,0,IF($C324&lt;=SUM($AZ324:BB324),0,IF(AQ324+$C324-SUM($AZ324:BB324)&gt;T323+AE324,T323+AE324-AQ324,$C324-SUM($AZ324:BB324)))))</f>
        <v>#NAME?</v>
      </c>
      <c t="str" s="89" r="BD324">
        <f>IF(NOT(snowball),0,IF(U323&lt;=0,0,IF($C324&lt;=SUM($AZ324:BC324),0,IF(AR324+$C324-SUM($AZ324:BC324)&gt;U323+AF324,U323+AF324-AR324,$C324-SUM($AZ324:BC324)))))</f>
        <v>#NAME?</v>
      </c>
      <c t="str" s="89" r="BE324">
        <f>IF(NOT(snowball),0,IF(V323&lt;=0,0,IF($C324&lt;=SUM($AZ324:BD324),0,IF(AS324+$C324-SUM($AZ324:BD324)&gt;V323+AG324,V323+AG324-AS324,$C324-SUM($AZ324:BD324)))))</f>
        <v>#NAME?</v>
      </c>
      <c t="str" s="89" r="BF324">
        <f>IF(NOT(snowball),0,IF(W323&lt;=0,0,IF($C324&lt;=SUM($AZ324:BE324),0,IF(AT324+$C324-SUM($AZ324:BE324)&gt;W323+AH324,W323+AH324-AT324,$C324-SUM($AZ324:BE324)))))</f>
        <v>#NAME?</v>
      </c>
      <c t="str" s="89" r="BG324">
        <f>IF(NOT(snowball),0,IF(X323&lt;=0,0,IF($C324&lt;=SUM($AZ324:BF324),0,IF(AU324+$C324-SUM($AZ324:BF324)&gt;X323+AI324,X323+AI324-AU324,$C324-SUM($AZ324:BF324)))))</f>
        <v>#NAME?</v>
      </c>
      <c t="str" s="89" r="BH324">
        <f>IF(NOT(snowball),0,IF(Y323&lt;=0,0,IF($C324&lt;=SUM($AZ324:BG324),0,IF(AV324+$C324-SUM($AZ324:BG324)&gt;Y323+AJ324,Y323+AJ324-AV324,$C324-SUM($AZ324:BG324)))))</f>
        <v>#NAME?</v>
      </c>
      <c t="str" s="89" r="BI324">
        <f>IF(NOT(snowball),0,IF(Z323&lt;=0,0,IF($C324&lt;=SUM($AZ324:BH324),0,IF(AW324+$C324-SUM($AZ324:BH324)&gt;Z323+AK324,Z323+AK324-AW324,$C324-SUM($AZ324:BH324)))))</f>
        <v>#NAME?</v>
      </c>
    </row>
    <row customHeight="1" r="325" ht="10.5">
      <c t="str" s="85" r="A325">
        <f>IF(SUM(Q324:Z324)&lt;=0,"",A324+1)</f>
        <v>#NAME?</v>
      </c>
      <c t="str" s="86" r="B325">
        <f>IF(A325="",NA(),DATE(YEAR(B324),MONTH(B324)+1,1))</f>
        <v>#NAME?</v>
      </c>
      <c t="str" s="87" r="C325">
        <f>IF(A325="","",IF(snowball,IF(($E$5-AX325)&lt;0,0,$E$5-AX325),"n/a")+D325)</f>
        <v>#NAME?</v>
      </c>
      <c s="88" r="D325"/>
      <c t="str" s="89" r="E325">
        <f>AN325+AZ325</f>
        <v>#NAME?</v>
      </c>
      <c t="str" s="89" r="F325">
        <f>AO325+BA325</f>
        <v>#NAME?</v>
      </c>
      <c t="str" s="89" r="G325">
        <f>AP325+BB325</f>
        <v>#NAME?</v>
      </c>
      <c t="str" s="89" r="H325">
        <f>AQ325+BC325</f>
        <v>#NAME?</v>
      </c>
      <c t="str" s="89" r="I325">
        <f>AR325+BD325</f>
        <v>#NAME?</v>
      </c>
      <c t="str" s="89" r="J325">
        <f>AS325+BE325</f>
        <v>#NAME?</v>
      </c>
      <c t="str" s="89" r="K325">
        <f>AT325+BF325</f>
        <v>#NAME?</v>
      </c>
      <c t="str" s="89" r="L325">
        <f>AU325+BG325</f>
        <v>#NAME?</v>
      </c>
      <c t="str" s="89" r="M325">
        <f>AV325+BH325</f>
        <v>#NAME?</v>
      </c>
      <c t="str" s="89" r="N325">
        <f>AW325+BI325</f>
        <v>#NAME?</v>
      </c>
      <c s="90" r="O325"/>
      <c t="str" s="89" r="P325">
        <f>SUM(Q325:Z325)</f>
        <v>#NAME?</v>
      </c>
      <c t="str" s="89" r="Q325">
        <f>IF(E$8=0,0,ROUND(Q324-(E325-AB325),2))</f>
        <v>#NAME?</v>
      </c>
      <c t="str" s="89" r="R325">
        <f>IF(F$8=0,0,ROUND(R324-(F325-AC325),2))</f>
        <v>#NAME?</v>
      </c>
      <c t="str" s="89" r="S325">
        <f>IF(G$8=0,0,ROUND(S324-(G325-AD325),2))</f>
        <v>#NAME?</v>
      </c>
      <c t="str" s="89" r="T325">
        <f>IF(H$8=0,0,ROUND(T324-(H325-AE325),2))</f>
        <v>#NAME?</v>
      </c>
      <c t="str" s="89" r="U325">
        <f>IF(I$8=0,0,ROUND(U324-(I325-AF325),2))</f>
        <v>#NAME?</v>
      </c>
      <c t="str" s="89" r="V325">
        <f>IF(J$8=0,0,ROUND(V324-(J325-AG325),2))</f>
        <v> -  </v>
      </c>
      <c t="str" s="89" r="W325">
        <f>IF(K$8=0,0,ROUND(W324-(K325-AH325),2))</f>
        <v> -  </v>
      </c>
      <c t="str" s="89" r="X325">
        <f>IF(L$8=0,0,ROUND(X324-(L325-AI325),2))</f>
        <v> -  </v>
      </c>
      <c t="str" s="89" r="Y325">
        <f>IF(M$8=0,0,ROUND(Y324-(M325-AJ325),2))</f>
        <v> -  </v>
      </c>
      <c t="str" s="89" r="Z325">
        <f>IF(N$8=0,0,ROUND(Z324-(N325-AK325),2))</f>
        <v> -  </v>
      </c>
      <c s="92" r="AA325"/>
      <c t="str" s="89" r="AB325">
        <f>ROUND(Q324*E$9/12,2)</f>
        <v>#NAME?</v>
      </c>
      <c t="str" s="89" r="AC325">
        <f>ROUND(R324*F$9/12,2)</f>
        <v>#NAME?</v>
      </c>
      <c t="str" s="89" r="AD325">
        <f>ROUND(S324*G$9/12,2)</f>
        <v>#NAME?</v>
      </c>
      <c t="str" s="89" r="AE325">
        <f>ROUND(T324*H$9/12,2)</f>
        <v>#NAME?</v>
      </c>
      <c t="str" s="89" r="AF325">
        <f>ROUND(U324*I$9/12,2)</f>
        <v>#NAME?</v>
      </c>
      <c t="str" s="89" r="AG325">
        <f>ROUND(V324*J$9/12,2)</f>
        <v> -  </v>
      </c>
      <c t="str" s="89" r="AH325">
        <f>ROUND(W324*K$9/12,2)</f>
        <v> -  </v>
      </c>
      <c t="str" s="89" r="AI325">
        <f>ROUND(X324*L$9/12,2)</f>
        <v> -  </v>
      </c>
      <c t="str" s="89" r="AJ325">
        <f>ROUND(Y324*M$9/12,2)</f>
        <v> -  </v>
      </c>
      <c t="str" s="89" r="AK325">
        <f>ROUND(Z324*N$9/12,2)</f>
        <v> -  </v>
      </c>
      <c t="str" s="89" r="AL325">
        <f>SUM(AB325:AK325)</f>
        <v>#NAME?</v>
      </c>
      <c s="93" r="AM325"/>
      <c t="str" s="89" r="AN325">
        <f>IF(Q324&gt;0,IF((Q324+AB325)&lt;E$10,Q324+AB325,E$10),0)</f>
        <v>#NAME?</v>
      </c>
      <c t="str" s="89" r="AO325">
        <f>IF(R324&gt;0,IF((R324+AC325)&lt;F$10,R324+AC325,F$10),0)</f>
        <v>#NAME?</v>
      </c>
      <c t="str" s="89" r="AP325">
        <f>IF(S324&gt;0,IF((S324+AD325)&lt;G$10,S324+AD325,G$10),0)</f>
        <v>#NAME?</v>
      </c>
      <c t="str" s="89" r="AQ325">
        <f>IF(T324&gt;0,IF((T324+AE325)&lt;H$10,T324+AE325,H$10),0)</f>
        <v>#NAME?</v>
      </c>
      <c t="str" s="89" r="AR325">
        <f>IF(U324&gt;0,IF((U324+AF325)&lt;I$10,U324+AF325,I$10),0)</f>
        <v>#NAME?</v>
      </c>
      <c t="str" s="89" r="AS325">
        <f>IF(V324&gt;0,IF((V324+AG325)&lt;J$10,V324+AG325,J$10),0)</f>
        <v> -  </v>
      </c>
      <c t="str" s="89" r="AT325">
        <f>IF(W324&gt;0,IF((W324+AH325)&lt;K$10,W324+AH325,K$10),0)</f>
        <v> -  </v>
      </c>
      <c t="str" s="89" r="AU325">
        <f>IF(X324&gt;0,IF((X324+AI325)&lt;L$10,X324+AI325,L$10),0)</f>
        <v> -  </v>
      </c>
      <c t="str" s="89" r="AV325">
        <f>IF(Y324&gt;0,IF((Y324+AJ325)&lt;M$10,Y324+AJ325,M$10),0)</f>
        <v> -  </v>
      </c>
      <c t="str" s="89" r="AW325">
        <f>IF(Z324&gt;0,IF((Z324+AK325)&lt;N$10,Z324+AK325,N$10),0)</f>
        <v> -  </v>
      </c>
      <c t="str" s="89" r="AX325">
        <f>SUM(AN325:AW325)</f>
        <v>#NAME?</v>
      </c>
      <c s="89" r="AY325"/>
      <c t="str" s="91" r="AZ325">
        <f>IF(NOT(snowball),0,IF(Q324&lt;=0,0,IF(AN325+$C325&gt;Q324+AB325,Q324+AB325-AN325,$C325)))</f>
        <v>#NAME?</v>
      </c>
      <c t="str" s="89" r="BA325">
        <f>IF(NOT(snowball),0,IF(R324&lt;=0,0,IF($C325&lt;=SUM($AZ325:AZ325),0,IF(AO325+$C325-SUM($AZ325:AZ325)&gt;R324+AC325,R324+AC325-AO325,$C325-SUM($AZ325:AZ325)))))</f>
        <v>#NAME?</v>
      </c>
      <c t="str" s="89" r="BB325">
        <f>IF(NOT(snowball),0,IF(S324&lt;=0,0,IF($C325&lt;=SUM($AZ325:BA325),0,IF(AP325+$C325-SUM($AZ325:BA325)&gt;S324+AD325,S324+AD325-AP325,$C325-SUM($AZ325:BA325)))))</f>
        <v>#NAME?</v>
      </c>
      <c t="str" s="89" r="BC325">
        <f>IF(NOT(snowball),0,IF(T324&lt;=0,0,IF($C325&lt;=SUM($AZ325:BB325),0,IF(AQ325+$C325-SUM($AZ325:BB325)&gt;T324+AE325,T324+AE325-AQ325,$C325-SUM($AZ325:BB325)))))</f>
        <v>#NAME?</v>
      </c>
      <c t="str" s="89" r="BD325">
        <f>IF(NOT(snowball),0,IF(U324&lt;=0,0,IF($C325&lt;=SUM($AZ325:BC325),0,IF(AR325+$C325-SUM($AZ325:BC325)&gt;U324+AF325,U324+AF325-AR325,$C325-SUM($AZ325:BC325)))))</f>
        <v>#NAME?</v>
      </c>
      <c t="str" s="89" r="BE325">
        <f>IF(NOT(snowball),0,IF(V324&lt;=0,0,IF($C325&lt;=SUM($AZ325:BD325),0,IF(AS325+$C325-SUM($AZ325:BD325)&gt;V324+AG325,V324+AG325-AS325,$C325-SUM($AZ325:BD325)))))</f>
        <v>#NAME?</v>
      </c>
      <c t="str" s="89" r="BF325">
        <f>IF(NOT(snowball),0,IF(W324&lt;=0,0,IF($C325&lt;=SUM($AZ325:BE325),0,IF(AT325+$C325-SUM($AZ325:BE325)&gt;W324+AH325,W324+AH325-AT325,$C325-SUM($AZ325:BE325)))))</f>
        <v>#NAME?</v>
      </c>
      <c t="str" s="89" r="BG325">
        <f>IF(NOT(snowball),0,IF(X324&lt;=0,0,IF($C325&lt;=SUM($AZ325:BF325),0,IF(AU325+$C325-SUM($AZ325:BF325)&gt;X324+AI325,X324+AI325-AU325,$C325-SUM($AZ325:BF325)))))</f>
        <v>#NAME?</v>
      </c>
      <c t="str" s="89" r="BH325">
        <f>IF(NOT(snowball),0,IF(Y324&lt;=0,0,IF($C325&lt;=SUM($AZ325:BG325),0,IF(AV325+$C325-SUM($AZ325:BG325)&gt;Y324+AJ325,Y324+AJ325-AV325,$C325-SUM($AZ325:BG325)))))</f>
        <v>#NAME?</v>
      </c>
      <c t="str" s="89" r="BI325">
        <f>IF(NOT(snowball),0,IF(Z324&lt;=0,0,IF($C325&lt;=SUM($AZ325:BH325),0,IF(AW325+$C325-SUM($AZ325:BH325)&gt;Z324+AK325,Z324+AK325-AW325,$C325-SUM($AZ325:BH325)))))</f>
        <v>#NAME?</v>
      </c>
    </row>
    <row customHeight="1" r="326" ht="10.5">
      <c t="str" s="85" r="A326">
        <f>IF(SUM(Q325:Z325)&lt;=0,"",A325+1)</f>
        <v>#NAME?</v>
      </c>
      <c t="str" s="86" r="B326">
        <f>IF(A326="",NA(),DATE(YEAR(B325),MONTH(B325)+1,1))</f>
        <v>#NAME?</v>
      </c>
      <c t="str" s="87" r="C326">
        <f>IF(A326="","",IF(snowball,IF(($E$5-AX326)&lt;0,0,$E$5-AX326),"n/a")+D326)</f>
        <v>#NAME?</v>
      </c>
      <c s="88" r="D326"/>
      <c t="str" s="89" r="E326">
        <f>AN326+AZ326</f>
        <v>#NAME?</v>
      </c>
      <c t="str" s="89" r="F326">
        <f>AO326+BA326</f>
        <v>#NAME?</v>
      </c>
      <c t="str" s="89" r="G326">
        <f>AP326+BB326</f>
        <v>#NAME?</v>
      </c>
      <c t="str" s="89" r="H326">
        <f>AQ326+BC326</f>
        <v>#NAME?</v>
      </c>
      <c t="str" s="89" r="I326">
        <f>AR326+BD326</f>
        <v>#NAME?</v>
      </c>
      <c t="str" s="89" r="J326">
        <f>AS326+BE326</f>
        <v>#NAME?</v>
      </c>
      <c t="str" s="89" r="K326">
        <f>AT326+BF326</f>
        <v>#NAME?</v>
      </c>
      <c t="str" s="89" r="L326">
        <f>AU326+BG326</f>
        <v>#NAME?</v>
      </c>
      <c t="str" s="89" r="M326">
        <f>AV326+BH326</f>
        <v>#NAME?</v>
      </c>
      <c t="str" s="89" r="N326">
        <f>AW326+BI326</f>
        <v>#NAME?</v>
      </c>
      <c s="90" r="O326"/>
      <c t="str" s="89" r="P326">
        <f>SUM(Q326:Z326)</f>
        <v>#NAME?</v>
      </c>
      <c t="str" s="89" r="Q326">
        <f>IF(E$8=0,0,ROUND(Q325-(E326-AB326),2))</f>
        <v>#NAME?</v>
      </c>
      <c t="str" s="89" r="R326">
        <f>IF(F$8=0,0,ROUND(R325-(F326-AC326),2))</f>
        <v>#NAME?</v>
      </c>
      <c t="str" s="89" r="S326">
        <f>IF(G$8=0,0,ROUND(S325-(G326-AD326),2))</f>
        <v>#NAME?</v>
      </c>
      <c t="str" s="89" r="T326">
        <f>IF(H$8=0,0,ROUND(T325-(H326-AE326),2))</f>
        <v>#NAME?</v>
      </c>
      <c t="str" s="89" r="U326">
        <f>IF(I$8=0,0,ROUND(U325-(I326-AF326),2))</f>
        <v>#NAME?</v>
      </c>
      <c t="str" s="89" r="V326">
        <f>IF(J$8=0,0,ROUND(V325-(J326-AG326),2))</f>
        <v> -  </v>
      </c>
      <c t="str" s="89" r="W326">
        <f>IF(K$8=0,0,ROUND(W325-(K326-AH326),2))</f>
        <v> -  </v>
      </c>
      <c t="str" s="89" r="X326">
        <f>IF(L$8=0,0,ROUND(X325-(L326-AI326),2))</f>
        <v> -  </v>
      </c>
      <c t="str" s="89" r="Y326">
        <f>IF(M$8=0,0,ROUND(Y325-(M326-AJ326),2))</f>
        <v> -  </v>
      </c>
      <c t="str" s="89" r="Z326">
        <f>IF(N$8=0,0,ROUND(Z325-(N326-AK326),2))</f>
        <v> -  </v>
      </c>
      <c s="92" r="AA326"/>
      <c t="str" s="89" r="AB326">
        <f>ROUND(Q325*E$9/12,2)</f>
        <v>#NAME?</v>
      </c>
      <c t="str" s="89" r="AC326">
        <f>ROUND(R325*F$9/12,2)</f>
        <v>#NAME?</v>
      </c>
      <c t="str" s="89" r="AD326">
        <f>ROUND(S325*G$9/12,2)</f>
        <v>#NAME?</v>
      </c>
      <c t="str" s="89" r="AE326">
        <f>ROUND(T325*H$9/12,2)</f>
        <v>#NAME?</v>
      </c>
      <c t="str" s="89" r="AF326">
        <f>ROUND(U325*I$9/12,2)</f>
        <v>#NAME?</v>
      </c>
      <c t="str" s="89" r="AG326">
        <f>ROUND(V325*J$9/12,2)</f>
        <v> -  </v>
      </c>
      <c t="str" s="89" r="AH326">
        <f>ROUND(W325*K$9/12,2)</f>
        <v> -  </v>
      </c>
      <c t="str" s="89" r="AI326">
        <f>ROUND(X325*L$9/12,2)</f>
        <v> -  </v>
      </c>
      <c t="str" s="89" r="AJ326">
        <f>ROUND(Y325*M$9/12,2)</f>
        <v> -  </v>
      </c>
      <c t="str" s="89" r="AK326">
        <f>ROUND(Z325*N$9/12,2)</f>
        <v> -  </v>
      </c>
      <c t="str" s="89" r="AL326">
        <f>SUM(AB326:AK326)</f>
        <v>#NAME?</v>
      </c>
      <c s="93" r="AM326"/>
      <c t="str" s="89" r="AN326">
        <f>IF(Q325&gt;0,IF((Q325+AB326)&lt;E$10,Q325+AB326,E$10),0)</f>
        <v>#NAME?</v>
      </c>
      <c t="str" s="89" r="AO326">
        <f>IF(R325&gt;0,IF((R325+AC326)&lt;F$10,R325+AC326,F$10),0)</f>
        <v>#NAME?</v>
      </c>
      <c t="str" s="89" r="AP326">
        <f>IF(S325&gt;0,IF((S325+AD326)&lt;G$10,S325+AD326,G$10),0)</f>
        <v>#NAME?</v>
      </c>
      <c t="str" s="89" r="AQ326">
        <f>IF(T325&gt;0,IF((T325+AE326)&lt;H$10,T325+AE326,H$10),0)</f>
        <v>#NAME?</v>
      </c>
      <c t="str" s="89" r="AR326">
        <f>IF(U325&gt;0,IF((U325+AF326)&lt;I$10,U325+AF326,I$10),0)</f>
        <v>#NAME?</v>
      </c>
      <c t="str" s="89" r="AS326">
        <f>IF(V325&gt;0,IF((V325+AG326)&lt;J$10,V325+AG326,J$10),0)</f>
        <v> -  </v>
      </c>
      <c t="str" s="89" r="AT326">
        <f>IF(W325&gt;0,IF((W325+AH326)&lt;K$10,W325+AH326,K$10),0)</f>
        <v> -  </v>
      </c>
      <c t="str" s="89" r="AU326">
        <f>IF(X325&gt;0,IF((X325+AI326)&lt;L$10,X325+AI326,L$10),0)</f>
        <v> -  </v>
      </c>
      <c t="str" s="89" r="AV326">
        <f>IF(Y325&gt;0,IF((Y325+AJ326)&lt;M$10,Y325+AJ326,M$10),0)</f>
        <v> -  </v>
      </c>
      <c t="str" s="89" r="AW326">
        <f>IF(Z325&gt;0,IF((Z325+AK326)&lt;N$10,Z325+AK326,N$10),0)</f>
        <v> -  </v>
      </c>
      <c t="str" s="89" r="AX326">
        <f>SUM(AN326:AW326)</f>
        <v>#NAME?</v>
      </c>
      <c s="89" r="AY326"/>
      <c t="str" s="91" r="AZ326">
        <f>IF(NOT(snowball),0,IF(Q325&lt;=0,0,IF(AN326+$C326&gt;Q325+AB326,Q325+AB326-AN326,$C326)))</f>
        <v>#NAME?</v>
      </c>
      <c t="str" s="89" r="BA326">
        <f>IF(NOT(snowball),0,IF(R325&lt;=0,0,IF($C326&lt;=SUM($AZ326:AZ326),0,IF(AO326+$C326-SUM($AZ326:AZ326)&gt;R325+AC326,R325+AC326-AO326,$C326-SUM($AZ326:AZ326)))))</f>
        <v>#NAME?</v>
      </c>
      <c t="str" s="89" r="BB326">
        <f>IF(NOT(snowball),0,IF(S325&lt;=0,0,IF($C326&lt;=SUM($AZ326:BA326),0,IF(AP326+$C326-SUM($AZ326:BA326)&gt;S325+AD326,S325+AD326-AP326,$C326-SUM($AZ326:BA326)))))</f>
        <v>#NAME?</v>
      </c>
      <c t="str" s="89" r="BC326">
        <f>IF(NOT(snowball),0,IF(T325&lt;=0,0,IF($C326&lt;=SUM($AZ326:BB326),0,IF(AQ326+$C326-SUM($AZ326:BB326)&gt;T325+AE326,T325+AE326-AQ326,$C326-SUM($AZ326:BB326)))))</f>
        <v>#NAME?</v>
      </c>
      <c t="str" s="89" r="BD326">
        <f>IF(NOT(snowball),0,IF(U325&lt;=0,0,IF($C326&lt;=SUM($AZ326:BC326),0,IF(AR326+$C326-SUM($AZ326:BC326)&gt;U325+AF326,U325+AF326-AR326,$C326-SUM($AZ326:BC326)))))</f>
        <v>#NAME?</v>
      </c>
      <c t="str" s="89" r="BE326">
        <f>IF(NOT(snowball),0,IF(V325&lt;=0,0,IF($C326&lt;=SUM($AZ326:BD326),0,IF(AS326+$C326-SUM($AZ326:BD326)&gt;V325+AG326,V325+AG326-AS326,$C326-SUM($AZ326:BD326)))))</f>
        <v>#NAME?</v>
      </c>
      <c t="str" s="89" r="BF326">
        <f>IF(NOT(snowball),0,IF(W325&lt;=0,0,IF($C326&lt;=SUM($AZ326:BE326),0,IF(AT326+$C326-SUM($AZ326:BE326)&gt;W325+AH326,W325+AH326-AT326,$C326-SUM($AZ326:BE326)))))</f>
        <v>#NAME?</v>
      </c>
      <c t="str" s="89" r="BG326">
        <f>IF(NOT(snowball),0,IF(X325&lt;=0,0,IF($C326&lt;=SUM($AZ326:BF326),0,IF(AU326+$C326-SUM($AZ326:BF326)&gt;X325+AI326,X325+AI326-AU326,$C326-SUM($AZ326:BF326)))))</f>
        <v>#NAME?</v>
      </c>
      <c t="str" s="89" r="BH326">
        <f>IF(NOT(snowball),0,IF(Y325&lt;=0,0,IF($C326&lt;=SUM($AZ326:BG326),0,IF(AV326+$C326-SUM($AZ326:BG326)&gt;Y325+AJ326,Y325+AJ326-AV326,$C326-SUM($AZ326:BG326)))))</f>
        <v>#NAME?</v>
      </c>
      <c t="str" s="89" r="BI326">
        <f>IF(NOT(snowball),0,IF(Z325&lt;=0,0,IF($C326&lt;=SUM($AZ326:BH326),0,IF(AW326+$C326-SUM($AZ326:BH326)&gt;Z325+AK326,Z325+AK326-AW326,$C326-SUM($AZ326:BH326)))))</f>
        <v>#NAME?</v>
      </c>
    </row>
    <row customHeight="1" r="327" ht="10.5">
      <c t="str" s="85" r="A327">
        <f>IF(SUM(Q326:Z326)&lt;=0,"",A326+1)</f>
        <v>#NAME?</v>
      </c>
      <c t="str" s="86" r="B327">
        <f>IF(A327="",NA(),DATE(YEAR(B326),MONTH(B326)+1,1))</f>
        <v>#NAME?</v>
      </c>
      <c t="str" s="87" r="C327">
        <f>IF(A327="","",IF(snowball,IF(($E$5-AX327)&lt;0,0,$E$5-AX327),"n/a")+D327)</f>
        <v>#NAME?</v>
      </c>
      <c s="88" r="D327"/>
      <c t="str" s="89" r="E327">
        <f>AN327+AZ327</f>
        <v>#NAME?</v>
      </c>
      <c t="str" s="89" r="F327">
        <f>AO327+BA327</f>
        <v>#NAME?</v>
      </c>
      <c t="str" s="89" r="G327">
        <f>AP327+BB327</f>
        <v>#NAME?</v>
      </c>
      <c t="str" s="89" r="H327">
        <f>AQ327+BC327</f>
        <v>#NAME?</v>
      </c>
      <c t="str" s="89" r="I327">
        <f>AR327+BD327</f>
        <v>#NAME?</v>
      </c>
      <c t="str" s="89" r="J327">
        <f>AS327+BE327</f>
        <v>#NAME?</v>
      </c>
      <c t="str" s="89" r="K327">
        <f>AT327+BF327</f>
        <v>#NAME?</v>
      </c>
      <c t="str" s="89" r="L327">
        <f>AU327+BG327</f>
        <v>#NAME?</v>
      </c>
      <c t="str" s="89" r="M327">
        <f>AV327+BH327</f>
        <v>#NAME?</v>
      </c>
      <c t="str" s="89" r="N327">
        <f>AW327+BI327</f>
        <v>#NAME?</v>
      </c>
      <c s="90" r="O327"/>
      <c t="str" s="89" r="P327">
        <f>SUM(Q327:Z327)</f>
        <v>#NAME?</v>
      </c>
      <c t="str" s="89" r="Q327">
        <f>IF(E$8=0,0,ROUND(Q326-(E327-AB327),2))</f>
        <v>#NAME?</v>
      </c>
      <c t="str" s="89" r="R327">
        <f>IF(F$8=0,0,ROUND(R326-(F327-AC327),2))</f>
        <v>#NAME?</v>
      </c>
      <c t="str" s="89" r="S327">
        <f>IF(G$8=0,0,ROUND(S326-(G327-AD327),2))</f>
        <v>#NAME?</v>
      </c>
      <c t="str" s="89" r="T327">
        <f>IF(H$8=0,0,ROUND(T326-(H327-AE327),2))</f>
        <v>#NAME?</v>
      </c>
      <c t="str" s="89" r="U327">
        <f>IF(I$8=0,0,ROUND(U326-(I327-AF327),2))</f>
        <v>#NAME?</v>
      </c>
      <c t="str" s="89" r="V327">
        <f>IF(J$8=0,0,ROUND(V326-(J327-AG327),2))</f>
        <v> -  </v>
      </c>
      <c t="str" s="89" r="W327">
        <f>IF(K$8=0,0,ROUND(W326-(K327-AH327),2))</f>
        <v> -  </v>
      </c>
      <c t="str" s="89" r="X327">
        <f>IF(L$8=0,0,ROUND(X326-(L327-AI327),2))</f>
        <v> -  </v>
      </c>
      <c t="str" s="89" r="Y327">
        <f>IF(M$8=0,0,ROUND(Y326-(M327-AJ327),2))</f>
        <v> -  </v>
      </c>
      <c t="str" s="89" r="Z327">
        <f>IF(N$8=0,0,ROUND(Z326-(N327-AK327),2))</f>
        <v> -  </v>
      </c>
      <c s="92" r="AA327"/>
      <c t="str" s="89" r="AB327">
        <f>ROUND(Q326*E$9/12,2)</f>
        <v>#NAME?</v>
      </c>
      <c t="str" s="89" r="AC327">
        <f>ROUND(R326*F$9/12,2)</f>
        <v>#NAME?</v>
      </c>
      <c t="str" s="89" r="AD327">
        <f>ROUND(S326*G$9/12,2)</f>
        <v>#NAME?</v>
      </c>
      <c t="str" s="89" r="AE327">
        <f>ROUND(T326*H$9/12,2)</f>
        <v>#NAME?</v>
      </c>
      <c t="str" s="89" r="AF327">
        <f>ROUND(U326*I$9/12,2)</f>
        <v>#NAME?</v>
      </c>
      <c t="str" s="89" r="AG327">
        <f>ROUND(V326*J$9/12,2)</f>
        <v> -  </v>
      </c>
      <c t="str" s="89" r="AH327">
        <f>ROUND(W326*K$9/12,2)</f>
        <v> -  </v>
      </c>
      <c t="str" s="89" r="AI327">
        <f>ROUND(X326*L$9/12,2)</f>
        <v> -  </v>
      </c>
      <c t="str" s="89" r="AJ327">
        <f>ROUND(Y326*M$9/12,2)</f>
        <v> -  </v>
      </c>
      <c t="str" s="89" r="AK327">
        <f>ROUND(Z326*N$9/12,2)</f>
        <v> -  </v>
      </c>
      <c t="str" s="89" r="AL327">
        <f>SUM(AB327:AK327)</f>
        <v>#NAME?</v>
      </c>
      <c s="93" r="AM327"/>
      <c t="str" s="89" r="AN327">
        <f>IF(Q326&gt;0,IF((Q326+AB327)&lt;E$10,Q326+AB327,E$10),0)</f>
        <v>#NAME?</v>
      </c>
      <c t="str" s="89" r="AO327">
        <f>IF(R326&gt;0,IF((R326+AC327)&lt;F$10,R326+AC327,F$10),0)</f>
        <v>#NAME?</v>
      </c>
      <c t="str" s="89" r="AP327">
        <f>IF(S326&gt;0,IF((S326+AD327)&lt;G$10,S326+AD327,G$10),0)</f>
        <v>#NAME?</v>
      </c>
      <c t="str" s="89" r="AQ327">
        <f>IF(T326&gt;0,IF((T326+AE327)&lt;H$10,T326+AE327,H$10),0)</f>
        <v>#NAME?</v>
      </c>
      <c t="str" s="89" r="AR327">
        <f>IF(U326&gt;0,IF((U326+AF327)&lt;I$10,U326+AF327,I$10),0)</f>
        <v>#NAME?</v>
      </c>
      <c t="str" s="89" r="AS327">
        <f>IF(V326&gt;0,IF((V326+AG327)&lt;J$10,V326+AG327,J$10),0)</f>
        <v> -  </v>
      </c>
      <c t="str" s="89" r="AT327">
        <f>IF(W326&gt;0,IF((W326+AH327)&lt;K$10,W326+AH327,K$10),0)</f>
        <v> -  </v>
      </c>
      <c t="str" s="89" r="AU327">
        <f>IF(X326&gt;0,IF((X326+AI327)&lt;L$10,X326+AI327,L$10),0)</f>
        <v> -  </v>
      </c>
      <c t="str" s="89" r="AV327">
        <f>IF(Y326&gt;0,IF((Y326+AJ327)&lt;M$10,Y326+AJ327,M$10),0)</f>
        <v> -  </v>
      </c>
      <c t="str" s="89" r="AW327">
        <f>IF(Z326&gt;0,IF((Z326+AK327)&lt;N$10,Z326+AK327,N$10),0)</f>
        <v> -  </v>
      </c>
      <c t="str" s="89" r="AX327">
        <f>SUM(AN327:AW327)</f>
        <v>#NAME?</v>
      </c>
      <c s="89" r="AY327"/>
      <c t="str" s="91" r="AZ327">
        <f>IF(NOT(snowball),0,IF(Q326&lt;=0,0,IF(AN327+$C327&gt;Q326+AB327,Q326+AB327-AN327,$C327)))</f>
        <v>#NAME?</v>
      </c>
      <c t="str" s="89" r="BA327">
        <f>IF(NOT(snowball),0,IF(R326&lt;=0,0,IF($C327&lt;=SUM($AZ327:AZ327),0,IF(AO327+$C327-SUM($AZ327:AZ327)&gt;R326+AC327,R326+AC327-AO327,$C327-SUM($AZ327:AZ327)))))</f>
        <v>#NAME?</v>
      </c>
      <c t="str" s="89" r="BB327">
        <f>IF(NOT(snowball),0,IF(S326&lt;=0,0,IF($C327&lt;=SUM($AZ327:BA327),0,IF(AP327+$C327-SUM($AZ327:BA327)&gt;S326+AD327,S326+AD327-AP327,$C327-SUM($AZ327:BA327)))))</f>
        <v>#NAME?</v>
      </c>
      <c t="str" s="89" r="BC327">
        <f>IF(NOT(snowball),0,IF(T326&lt;=0,0,IF($C327&lt;=SUM($AZ327:BB327),0,IF(AQ327+$C327-SUM($AZ327:BB327)&gt;T326+AE327,T326+AE327-AQ327,$C327-SUM($AZ327:BB327)))))</f>
        <v>#NAME?</v>
      </c>
      <c t="str" s="89" r="BD327">
        <f>IF(NOT(snowball),0,IF(U326&lt;=0,0,IF($C327&lt;=SUM($AZ327:BC327),0,IF(AR327+$C327-SUM($AZ327:BC327)&gt;U326+AF327,U326+AF327-AR327,$C327-SUM($AZ327:BC327)))))</f>
        <v>#NAME?</v>
      </c>
      <c t="str" s="89" r="BE327">
        <f>IF(NOT(snowball),0,IF(V326&lt;=0,0,IF($C327&lt;=SUM($AZ327:BD327),0,IF(AS327+$C327-SUM($AZ327:BD327)&gt;V326+AG327,V326+AG327-AS327,$C327-SUM($AZ327:BD327)))))</f>
        <v>#NAME?</v>
      </c>
      <c t="str" s="89" r="BF327">
        <f>IF(NOT(snowball),0,IF(W326&lt;=0,0,IF($C327&lt;=SUM($AZ327:BE327),0,IF(AT327+$C327-SUM($AZ327:BE327)&gt;W326+AH327,W326+AH327-AT327,$C327-SUM($AZ327:BE327)))))</f>
        <v>#NAME?</v>
      </c>
      <c t="str" s="89" r="BG327">
        <f>IF(NOT(snowball),0,IF(X326&lt;=0,0,IF($C327&lt;=SUM($AZ327:BF327),0,IF(AU327+$C327-SUM($AZ327:BF327)&gt;X326+AI327,X326+AI327-AU327,$C327-SUM($AZ327:BF327)))))</f>
        <v>#NAME?</v>
      </c>
      <c t="str" s="89" r="BH327">
        <f>IF(NOT(snowball),0,IF(Y326&lt;=0,0,IF($C327&lt;=SUM($AZ327:BG327),0,IF(AV327+$C327-SUM($AZ327:BG327)&gt;Y326+AJ327,Y326+AJ327-AV327,$C327-SUM($AZ327:BG327)))))</f>
        <v>#NAME?</v>
      </c>
      <c t="str" s="89" r="BI327">
        <f>IF(NOT(snowball),0,IF(Z326&lt;=0,0,IF($C327&lt;=SUM($AZ327:BH327),0,IF(AW327+$C327-SUM($AZ327:BH327)&gt;Z326+AK327,Z326+AK327-AW327,$C327-SUM($AZ327:BH327)))))</f>
        <v>#NAME?</v>
      </c>
    </row>
    <row customHeight="1" r="328" ht="10.5">
      <c t="str" s="85" r="A328">
        <f>IF(SUM(Q327:Z327)&lt;=0,"",A327+1)</f>
        <v>#NAME?</v>
      </c>
      <c t="str" s="86" r="B328">
        <f>IF(A328="",NA(),DATE(YEAR(B327),MONTH(B327)+1,1))</f>
        <v>#NAME?</v>
      </c>
      <c t="str" s="87" r="C328">
        <f>IF(A328="","",IF(snowball,IF(($E$5-AX328)&lt;0,0,$E$5-AX328),"n/a")+D328)</f>
        <v>#NAME?</v>
      </c>
      <c s="88" r="D328"/>
      <c t="str" s="89" r="E328">
        <f>AN328+AZ328</f>
        <v>#NAME?</v>
      </c>
      <c t="str" s="89" r="F328">
        <f>AO328+BA328</f>
        <v>#NAME?</v>
      </c>
      <c t="str" s="89" r="G328">
        <f>AP328+BB328</f>
        <v>#NAME?</v>
      </c>
      <c t="str" s="89" r="H328">
        <f>AQ328+BC328</f>
        <v>#NAME?</v>
      </c>
      <c t="str" s="89" r="I328">
        <f>AR328+BD328</f>
        <v>#NAME?</v>
      </c>
      <c t="str" s="89" r="J328">
        <f>AS328+BE328</f>
        <v>#NAME?</v>
      </c>
      <c t="str" s="89" r="K328">
        <f>AT328+BF328</f>
        <v>#NAME?</v>
      </c>
      <c t="str" s="89" r="L328">
        <f>AU328+BG328</f>
        <v>#NAME?</v>
      </c>
      <c t="str" s="89" r="M328">
        <f>AV328+BH328</f>
        <v>#NAME?</v>
      </c>
      <c t="str" s="89" r="N328">
        <f>AW328+BI328</f>
        <v>#NAME?</v>
      </c>
      <c s="90" r="O328"/>
      <c t="str" s="89" r="P328">
        <f>SUM(Q328:Z328)</f>
        <v>#NAME?</v>
      </c>
      <c t="str" s="89" r="Q328">
        <f>IF(E$8=0,0,ROUND(Q327-(E328-AB328),2))</f>
        <v>#NAME?</v>
      </c>
      <c t="str" s="89" r="R328">
        <f>IF(F$8=0,0,ROUND(R327-(F328-AC328),2))</f>
        <v>#NAME?</v>
      </c>
      <c t="str" s="89" r="S328">
        <f>IF(G$8=0,0,ROUND(S327-(G328-AD328),2))</f>
        <v>#NAME?</v>
      </c>
      <c t="str" s="89" r="T328">
        <f>IF(H$8=0,0,ROUND(T327-(H328-AE328),2))</f>
        <v>#NAME?</v>
      </c>
      <c t="str" s="89" r="U328">
        <f>IF(I$8=0,0,ROUND(U327-(I328-AF328),2))</f>
        <v>#NAME?</v>
      </c>
      <c t="str" s="89" r="V328">
        <f>IF(J$8=0,0,ROUND(V327-(J328-AG328),2))</f>
        <v> -  </v>
      </c>
      <c t="str" s="89" r="W328">
        <f>IF(K$8=0,0,ROUND(W327-(K328-AH328),2))</f>
        <v> -  </v>
      </c>
      <c t="str" s="89" r="X328">
        <f>IF(L$8=0,0,ROUND(X327-(L328-AI328),2))</f>
        <v> -  </v>
      </c>
      <c t="str" s="89" r="Y328">
        <f>IF(M$8=0,0,ROUND(Y327-(M328-AJ328),2))</f>
        <v> -  </v>
      </c>
      <c t="str" s="89" r="Z328">
        <f>IF(N$8=0,0,ROUND(Z327-(N328-AK328),2))</f>
        <v> -  </v>
      </c>
      <c s="92" r="AA328"/>
      <c t="str" s="89" r="AB328">
        <f>ROUND(Q327*E$9/12,2)</f>
        <v>#NAME?</v>
      </c>
      <c t="str" s="89" r="AC328">
        <f>ROUND(R327*F$9/12,2)</f>
        <v>#NAME?</v>
      </c>
      <c t="str" s="89" r="AD328">
        <f>ROUND(S327*G$9/12,2)</f>
        <v>#NAME?</v>
      </c>
      <c t="str" s="89" r="AE328">
        <f>ROUND(T327*H$9/12,2)</f>
        <v>#NAME?</v>
      </c>
      <c t="str" s="89" r="AF328">
        <f>ROUND(U327*I$9/12,2)</f>
        <v>#NAME?</v>
      </c>
      <c t="str" s="89" r="AG328">
        <f>ROUND(V327*J$9/12,2)</f>
        <v> -  </v>
      </c>
      <c t="str" s="89" r="AH328">
        <f>ROUND(W327*K$9/12,2)</f>
        <v> -  </v>
      </c>
      <c t="str" s="89" r="AI328">
        <f>ROUND(X327*L$9/12,2)</f>
        <v> -  </v>
      </c>
      <c t="str" s="89" r="AJ328">
        <f>ROUND(Y327*M$9/12,2)</f>
        <v> -  </v>
      </c>
      <c t="str" s="89" r="AK328">
        <f>ROUND(Z327*N$9/12,2)</f>
        <v> -  </v>
      </c>
      <c t="str" s="89" r="AL328">
        <f>SUM(AB328:AK328)</f>
        <v>#NAME?</v>
      </c>
      <c s="93" r="AM328"/>
      <c t="str" s="89" r="AN328">
        <f>IF(Q327&gt;0,IF((Q327+AB328)&lt;E$10,Q327+AB328,E$10),0)</f>
        <v>#NAME?</v>
      </c>
      <c t="str" s="89" r="AO328">
        <f>IF(R327&gt;0,IF((R327+AC328)&lt;F$10,R327+AC328,F$10),0)</f>
        <v>#NAME?</v>
      </c>
      <c t="str" s="89" r="AP328">
        <f>IF(S327&gt;0,IF((S327+AD328)&lt;G$10,S327+AD328,G$10),0)</f>
        <v>#NAME?</v>
      </c>
      <c t="str" s="89" r="AQ328">
        <f>IF(T327&gt;0,IF((T327+AE328)&lt;H$10,T327+AE328,H$10),0)</f>
        <v>#NAME?</v>
      </c>
      <c t="str" s="89" r="AR328">
        <f>IF(U327&gt;0,IF((U327+AF328)&lt;I$10,U327+AF328,I$10),0)</f>
        <v>#NAME?</v>
      </c>
      <c t="str" s="89" r="AS328">
        <f>IF(V327&gt;0,IF((V327+AG328)&lt;J$10,V327+AG328,J$10),0)</f>
        <v> -  </v>
      </c>
      <c t="str" s="89" r="AT328">
        <f>IF(W327&gt;0,IF((W327+AH328)&lt;K$10,W327+AH328,K$10),0)</f>
        <v> -  </v>
      </c>
      <c t="str" s="89" r="AU328">
        <f>IF(X327&gt;0,IF((X327+AI328)&lt;L$10,X327+AI328,L$10),0)</f>
        <v> -  </v>
      </c>
      <c t="str" s="89" r="AV328">
        <f>IF(Y327&gt;0,IF((Y327+AJ328)&lt;M$10,Y327+AJ328,M$10),0)</f>
        <v> -  </v>
      </c>
      <c t="str" s="89" r="AW328">
        <f>IF(Z327&gt;0,IF((Z327+AK328)&lt;N$10,Z327+AK328,N$10),0)</f>
        <v> -  </v>
      </c>
      <c t="str" s="89" r="AX328">
        <f>SUM(AN328:AW328)</f>
        <v>#NAME?</v>
      </c>
      <c s="89" r="AY328"/>
      <c t="str" s="91" r="AZ328">
        <f>IF(NOT(snowball),0,IF(Q327&lt;=0,0,IF(AN328+$C328&gt;Q327+AB328,Q327+AB328-AN328,$C328)))</f>
        <v>#NAME?</v>
      </c>
      <c t="str" s="89" r="BA328">
        <f>IF(NOT(snowball),0,IF(R327&lt;=0,0,IF($C328&lt;=SUM($AZ328:AZ328),0,IF(AO328+$C328-SUM($AZ328:AZ328)&gt;R327+AC328,R327+AC328-AO328,$C328-SUM($AZ328:AZ328)))))</f>
        <v>#NAME?</v>
      </c>
      <c t="str" s="89" r="BB328">
        <f>IF(NOT(snowball),0,IF(S327&lt;=0,0,IF($C328&lt;=SUM($AZ328:BA328),0,IF(AP328+$C328-SUM($AZ328:BA328)&gt;S327+AD328,S327+AD328-AP328,$C328-SUM($AZ328:BA328)))))</f>
        <v>#NAME?</v>
      </c>
      <c t="str" s="89" r="BC328">
        <f>IF(NOT(snowball),0,IF(T327&lt;=0,0,IF($C328&lt;=SUM($AZ328:BB328),0,IF(AQ328+$C328-SUM($AZ328:BB328)&gt;T327+AE328,T327+AE328-AQ328,$C328-SUM($AZ328:BB328)))))</f>
        <v>#NAME?</v>
      </c>
      <c t="str" s="89" r="BD328">
        <f>IF(NOT(snowball),0,IF(U327&lt;=0,0,IF($C328&lt;=SUM($AZ328:BC328),0,IF(AR328+$C328-SUM($AZ328:BC328)&gt;U327+AF328,U327+AF328-AR328,$C328-SUM($AZ328:BC328)))))</f>
        <v>#NAME?</v>
      </c>
      <c t="str" s="89" r="BE328">
        <f>IF(NOT(snowball),0,IF(V327&lt;=0,0,IF($C328&lt;=SUM($AZ328:BD328),0,IF(AS328+$C328-SUM($AZ328:BD328)&gt;V327+AG328,V327+AG328-AS328,$C328-SUM($AZ328:BD328)))))</f>
        <v>#NAME?</v>
      </c>
      <c t="str" s="89" r="BF328">
        <f>IF(NOT(snowball),0,IF(W327&lt;=0,0,IF($C328&lt;=SUM($AZ328:BE328),0,IF(AT328+$C328-SUM($AZ328:BE328)&gt;W327+AH328,W327+AH328-AT328,$C328-SUM($AZ328:BE328)))))</f>
        <v>#NAME?</v>
      </c>
      <c t="str" s="89" r="BG328">
        <f>IF(NOT(snowball),0,IF(X327&lt;=0,0,IF($C328&lt;=SUM($AZ328:BF328),0,IF(AU328+$C328-SUM($AZ328:BF328)&gt;X327+AI328,X327+AI328-AU328,$C328-SUM($AZ328:BF328)))))</f>
        <v>#NAME?</v>
      </c>
      <c t="str" s="89" r="BH328">
        <f>IF(NOT(snowball),0,IF(Y327&lt;=0,0,IF($C328&lt;=SUM($AZ328:BG328),0,IF(AV328+$C328-SUM($AZ328:BG328)&gt;Y327+AJ328,Y327+AJ328-AV328,$C328-SUM($AZ328:BG328)))))</f>
        <v>#NAME?</v>
      </c>
      <c t="str" s="89" r="BI328">
        <f>IF(NOT(snowball),0,IF(Z327&lt;=0,0,IF($C328&lt;=SUM($AZ328:BH328),0,IF(AW328+$C328-SUM($AZ328:BH328)&gt;Z327+AK328,Z327+AK328-AW328,$C328-SUM($AZ328:BH328)))))</f>
        <v>#NAME?</v>
      </c>
    </row>
    <row customHeight="1" r="329" ht="10.5">
      <c t="str" s="85" r="A329">
        <f>IF(SUM(Q328:Z328)&lt;=0,"",A328+1)</f>
        <v>#NAME?</v>
      </c>
      <c t="str" s="86" r="B329">
        <f>IF(A329="",NA(),DATE(YEAR(B328),MONTH(B328)+1,1))</f>
        <v>#NAME?</v>
      </c>
      <c t="str" s="87" r="C329">
        <f>IF(A329="","",IF(snowball,IF(($E$5-AX329)&lt;0,0,$E$5-AX329),"n/a")+D329)</f>
        <v>#NAME?</v>
      </c>
      <c s="88" r="D329"/>
      <c t="str" s="89" r="E329">
        <f>AN329+AZ329</f>
        <v>#NAME?</v>
      </c>
      <c t="str" s="89" r="F329">
        <f>AO329+BA329</f>
        <v>#NAME?</v>
      </c>
      <c t="str" s="89" r="G329">
        <f>AP329+BB329</f>
        <v>#NAME?</v>
      </c>
      <c t="str" s="89" r="H329">
        <f>AQ329+BC329</f>
        <v>#NAME?</v>
      </c>
      <c t="str" s="89" r="I329">
        <f>AR329+BD329</f>
        <v>#NAME?</v>
      </c>
      <c t="str" s="89" r="J329">
        <f>AS329+BE329</f>
        <v>#NAME?</v>
      </c>
      <c t="str" s="89" r="K329">
        <f>AT329+BF329</f>
        <v>#NAME?</v>
      </c>
      <c t="str" s="89" r="L329">
        <f>AU329+BG329</f>
        <v>#NAME?</v>
      </c>
      <c t="str" s="89" r="M329">
        <f>AV329+BH329</f>
        <v>#NAME?</v>
      </c>
      <c t="str" s="89" r="N329">
        <f>AW329+BI329</f>
        <v>#NAME?</v>
      </c>
      <c s="90" r="O329"/>
      <c t="str" s="89" r="P329">
        <f>SUM(Q329:Z329)</f>
        <v>#NAME?</v>
      </c>
      <c t="str" s="89" r="Q329">
        <f>IF(E$8=0,0,ROUND(Q328-(E329-AB329),2))</f>
        <v>#NAME?</v>
      </c>
      <c t="str" s="89" r="R329">
        <f>IF(F$8=0,0,ROUND(R328-(F329-AC329),2))</f>
        <v>#NAME?</v>
      </c>
      <c t="str" s="89" r="S329">
        <f>IF(G$8=0,0,ROUND(S328-(G329-AD329),2))</f>
        <v>#NAME?</v>
      </c>
      <c t="str" s="89" r="T329">
        <f>IF(H$8=0,0,ROUND(T328-(H329-AE329),2))</f>
        <v>#NAME?</v>
      </c>
      <c t="str" s="89" r="U329">
        <f>IF(I$8=0,0,ROUND(U328-(I329-AF329),2))</f>
        <v>#NAME?</v>
      </c>
      <c t="str" s="89" r="V329">
        <f>IF(J$8=0,0,ROUND(V328-(J329-AG329),2))</f>
        <v> -  </v>
      </c>
      <c t="str" s="89" r="W329">
        <f>IF(K$8=0,0,ROUND(W328-(K329-AH329),2))</f>
        <v> -  </v>
      </c>
      <c t="str" s="89" r="X329">
        <f>IF(L$8=0,0,ROUND(X328-(L329-AI329),2))</f>
        <v> -  </v>
      </c>
      <c t="str" s="89" r="Y329">
        <f>IF(M$8=0,0,ROUND(Y328-(M329-AJ329),2))</f>
        <v> -  </v>
      </c>
      <c t="str" s="89" r="Z329">
        <f>IF(N$8=0,0,ROUND(Z328-(N329-AK329),2))</f>
        <v> -  </v>
      </c>
      <c s="92" r="AA329"/>
      <c t="str" s="89" r="AB329">
        <f>ROUND(Q328*E$9/12,2)</f>
        <v>#NAME?</v>
      </c>
      <c t="str" s="89" r="AC329">
        <f>ROUND(R328*F$9/12,2)</f>
        <v>#NAME?</v>
      </c>
      <c t="str" s="89" r="AD329">
        <f>ROUND(S328*G$9/12,2)</f>
        <v>#NAME?</v>
      </c>
      <c t="str" s="89" r="AE329">
        <f>ROUND(T328*H$9/12,2)</f>
        <v>#NAME?</v>
      </c>
      <c t="str" s="89" r="AF329">
        <f>ROUND(U328*I$9/12,2)</f>
        <v>#NAME?</v>
      </c>
      <c t="str" s="89" r="AG329">
        <f>ROUND(V328*J$9/12,2)</f>
        <v> -  </v>
      </c>
      <c t="str" s="89" r="AH329">
        <f>ROUND(W328*K$9/12,2)</f>
        <v> -  </v>
      </c>
      <c t="str" s="89" r="AI329">
        <f>ROUND(X328*L$9/12,2)</f>
        <v> -  </v>
      </c>
      <c t="str" s="89" r="AJ329">
        <f>ROUND(Y328*M$9/12,2)</f>
        <v> -  </v>
      </c>
      <c t="str" s="89" r="AK329">
        <f>ROUND(Z328*N$9/12,2)</f>
        <v> -  </v>
      </c>
      <c t="str" s="89" r="AL329">
        <f>SUM(AB329:AK329)</f>
        <v>#NAME?</v>
      </c>
      <c s="93" r="AM329"/>
      <c t="str" s="89" r="AN329">
        <f>IF(Q328&gt;0,IF((Q328+AB329)&lt;E$10,Q328+AB329,E$10),0)</f>
        <v>#NAME?</v>
      </c>
      <c t="str" s="89" r="AO329">
        <f>IF(R328&gt;0,IF((R328+AC329)&lt;F$10,R328+AC329,F$10),0)</f>
        <v>#NAME?</v>
      </c>
      <c t="str" s="89" r="AP329">
        <f>IF(S328&gt;0,IF((S328+AD329)&lt;G$10,S328+AD329,G$10),0)</f>
        <v>#NAME?</v>
      </c>
      <c t="str" s="89" r="AQ329">
        <f>IF(T328&gt;0,IF((T328+AE329)&lt;H$10,T328+AE329,H$10),0)</f>
        <v>#NAME?</v>
      </c>
      <c t="str" s="89" r="AR329">
        <f>IF(U328&gt;0,IF((U328+AF329)&lt;I$10,U328+AF329,I$10),0)</f>
        <v>#NAME?</v>
      </c>
      <c t="str" s="89" r="AS329">
        <f>IF(V328&gt;0,IF((V328+AG329)&lt;J$10,V328+AG329,J$10),0)</f>
        <v> -  </v>
      </c>
      <c t="str" s="89" r="AT329">
        <f>IF(W328&gt;0,IF((W328+AH329)&lt;K$10,W328+AH329,K$10),0)</f>
        <v> -  </v>
      </c>
      <c t="str" s="89" r="AU329">
        <f>IF(X328&gt;0,IF((X328+AI329)&lt;L$10,X328+AI329,L$10),0)</f>
        <v> -  </v>
      </c>
      <c t="str" s="89" r="AV329">
        <f>IF(Y328&gt;0,IF((Y328+AJ329)&lt;M$10,Y328+AJ329,M$10),0)</f>
        <v> -  </v>
      </c>
      <c t="str" s="89" r="AW329">
        <f>IF(Z328&gt;0,IF((Z328+AK329)&lt;N$10,Z328+AK329,N$10),0)</f>
        <v> -  </v>
      </c>
      <c t="str" s="89" r="AX329">
        <f>SUM(AN329:AW329)</f>
        <v>#NAME?</v>
      </c>
      <c s="89" r="AY329"/>
      <c t="str" s="91" r="AZ329">
        <f>IF(NOT(snowball),0,IF(Q328&lt;=0,0,IF(AN329+$C329&gt;Q328+AB329,Q328+AB329-AN329,$C329)))</f>
        <v>#NAME?</v>
      </c>
      <c t="str" s="89" r="BA329">
        <f>IF(NOT(snowball),0,IF(R328&lt;=0,0,IF($C329&lt;=SUM($AZ329:AZ329),0,IF(AO329+$C329-SUM($AZ329:AZ329)&gt;R328+AC329,R328+AC329-AO329,$C329-SUM($AZ329:AZ329)))))</f>
        <v>#NAME?</v>
      </c>
      <c t="str" s="89" r="BB329">
        <f>IF(NOT(snowball),0,IF(S328&lt;=0,0,IF($C329&lt;=SUM($AZ329:BA329),0,IF(AP329+$C329-SUM($AZ329:BA329)&gt;S328+AD329,S328+AD329-AP329,$C329-SUM($AZ329:BA329)))))</f>
        <v>#NAME?</v>
      </c>
      <c t="str" s="89" r="BC329">
        <f>IF(NOT(snowball),0,IF(T328&lt;=0,0,IF($C329&lt;=SUM($AZ329:BB329),0,IF(AQ329+$C329-SUM($AZ329:BB329)&gt;T328+AE329,T328+AE329-AQ329,$C329-SUM($AZ329:BB329)))))</f>
        <v>#NAME?</v>
      </c>
      <c t="str" s="89" r="BD329">
        <f>IF(NOT(snowball),0,IF(U328&lt;=0,0,IF($C329&lt;=SUM($AZ329:BC329),0,IF(AR329+$C329-SUM($AZ329:BC329)&gt;U328+AF329,U328+AF329-AR329,$C329-SUM($AZ329:BC329)))))</f>
        <v>#NAME?</v>
      </c>
      <c t="str" s="89" r="BE329">
        <f>IF(NOT(snowball),0,IF(V328&lt;=0,0,IF($C329&lt;=SUM($AZ329:BD329),0,IF(AS329+$C329-SUM($AZ329:BD329)&gt;V328+AG329,V328+AG329-AS329,$C329-SUM($AZ329:BD329)))))</f>
        <v>#NAME?</v>
      </c>
      <c t="str" s="89" r="BF329">
        <f>IF(NOT(snowball),0,IF(W328&lt;=0,0,IF($C329&lt;=SUM($AZ329:BE329),0,IF(AT329+$C329-SUM($AZ329:BE329)&gt;W328+AH329,W328+AH329-AT329,$C329-SUM($AZ329:BE329)))))</f>
        <v>#NAME?</v>
      </c>
      <c t="str" s="89" r="BG329">
        <f>IF(NOT(snowball),0,IF(X328&lt;=0,0,IF($C329&lt;=SUM($AZ329:BF329),0,IF(AU329+$C329-SUM($AZ329:BF329)&gt;X328+AI329,X328+AI329-AU329,$C329-SUM($AZ329:BF329)))))</f>
        <v>#NAME?</v>
      </c>
      <c t="str" s="89" r="BH329">
        <f>IF(NOT(snowball),0,IF(Y328&lt;=0,0,IF($C329&lt;=SUM($AZ329:BG329),0,IF(AV329+$C329-SUM($AZ329:BG329)&gt;Y328+AJ329,Y328+AJ329-AV329,$C329-SUM($AZ329:BG329)))))</f>
        <v>#NAME?</v>
      </c>
      <c t="str" s="89" r="BI329">
        <f>IF(NOT(snowball),0,IF(Z328&lt;=0,0,IF($C329&lt;=SUM($AZ329:BH329),0,IF(AW329+$C329-SUM($AZ329:BH329)&gt;Z328+AK329,Z328+AK329-AW329,$C329-SUM($AZ329:BH329)))))</f>
        <v>#NAME?</v>
      </c>
    </row>
    <row customHeight="1" r="330" ht="10.5">
      <c t="str" s="85" r="A330">
        <f>IF(SUM(Q329:Z329)&lt;=0,"",A329+1)</f>
        <v>#NAME?</v>
      </c>
      <c t="str" s="86" r="B330">
        <f>IF(A330="",NA(),DATE(YEAR(B329),MONTH(B329)+1,1))</f>
        <v>#NAME?</v>
      </c>
      <c t="str" s="87" r="C330">
        <f>IF(A330="","",IF(snowball,IF(($E$5-AX330)&lt;0,0,$E$5-AX330),"n/a")+D330)</f>
        <v>#NAME?</v>
      </c>
      <c s="88" r="D330"/>
      <c t="str" s="89" r="E330">
        <f>AN330+AZ330</f>
        <v>#NAME?</v>
      </c>
      <c t="str" s="89" r="F330">
        <f>AO330+BA330</f>
        <v>#NAME?</v>
      </c>
      <c t="str" s="89" r="G330">
        <f>AP330+BB330</f>
        <v>#NAME?</v>
      </c>
      <c t="str" s="89" r="H330">
        <f>AQ330+BC330</f>
        <v>#NAME?</v>
      </c>
      <c t="str" s="89" r="I330">
        <f>AR330+BD330</f>
        <v>#NAME?</v>
      </c>
      <c t="str" s="89" r="J330">
        <f>AS330+BE330</f>
        <v>#NAME?</v>
      </c>
      <c t="str" s="89" r="K330">
        <f>AT330+BF330</f>
        <v>#NAME?</v>
      </c>
      <c t="str" s="89" r="L330">
        <f>AU330+BG330</f>
        <v>#NAME?</v>
      </c>
      <c t="str" s="89" r="M330">
        <f>AV330+BH330</f>
        <v>#NAME?</v>
      </c>
      <c t="str" s="89" r="N330">
        <f>AW330+BI330</f>
        <v>#NAME?</v>
      </c>
      <c s="90" r="O330"/>
      <c t="str" s="89" r="P330">
        <f>SUM(Q330:Z330)</f>
        <v>#NAME?</v>
      </c>
      <c t="str" s="89" r="Q330">
        <f>IF(E$8=0,0,ROUND(Q329-(E330-AB330),2))</f>
        <v>#NAME?</v>
      </c>
      <c t="str" s="89" r="R330">
        <f>IF(F$8=0,0,ROUND(R329-(F330-AC330),2))</f>
        <v>#NAME?</v>
      </c>
      <c t="str" s="89" r="S330">
        <f>IF(G$8=0,0,ROUND(S329-(G330-AD330),2))</f>
        <v>#NAME?</v>
      </c>
      <c t="str" s="89" r="T330">
        <f>IF(H$8=0,0,ROUND(T329-(H330-AE330),2))</f>
        <v>#NAME?</v>
      </c>
      <c t="str" s="89" r="U330">
        <f>IF(I$8=0,0,ROUND(U329-(I330-AF330),2))</f>
        <v>#NAME?</v>
      </c>
      <c t="str" s="89" r="V330">
        <f>IF(J$8=0,0,ROUND(V329-(J330-AG330),2))</f>
        <v> -  </v>
      </c>
      <c t="str" s="89" r="W330">
        <f>IF(K$8=0,0,ROUND(W329-(K330-AH330),2))</f>
        <v> -  </v>
      </c>
      <c t="str" s="89" r="X330">
        <f>IF(L$8=0,0,ROUND(X329-(L330-AI330),2))</f>
        <v> -  </v>
      </c>
      <c t="str" s="89" r="Y330">
        <f>IF(M$8=0,0,ROUND(Y329-(M330-AJ330),2))</f>
        <v> -  </v>
      </c>
      <c t="str" s="89" r="Z330">
        <f>IF(N$8=0,0,ROUND(Z329-(N330-AK330),2))</f>
        <v> -  </v>
      </c>
      <c s="92" r="AA330"/>
      <c t="str" s="89" r="AB330">
        <f>ROUND(Q329*E$9/12,2)</f>
        <v>#NAME?</v>
      </c>
      <c t="str" s="89" r="AC330">
        <f>ROUND(R329*F$9/12,2)</f>
        <v>#NAME?</v>
      </c>
      <c t="str" s="89" r="AD330">
        <f>ROUND(S329*G$9/12,2)</f>
        <v>#NAME?</v>
      </c>
      <c t="str" s="89" r="AE330">
        <f>ROUND(T329*H$9/12,2)</f>
        <v>#NAME?</v>
      </c>
      <c t="str" s="89" r="AF330">
        <f>ROUND(U329*I$9/12,2)</f>
        <v>#NAME?</v>
      </c>
      <c t="str" s="89" r="AG330">
        <f>ROUND(V329*J$9/12,2)</f>
        <v> -  </v>
      </c>
      <c t="str" s="89" r="AH330">
        <f>ROUND(W329*K$9/12,2)</f>
        <v> -  </v>
      </c>
      <c t="str" s="89" r="AI330">
        <f>ROUND(X329*L$9/12,2)</f>
        <v> -  </v>
      </c>
      <c t="str" s="89" r="AJ330">
        <f>ROUND(Y329*M$9/12,2)</f>
        <v> -  </v>
      </c>
      <c t="str" s="89" r="AK330">
        <f>ROUND(Z329*N$9/12,2)</f>
        <v> -  </v>
      </c>
      <c t="str" s="89" r="AL330">
        <f>SUM(AB330:AK330)</f>
        <v>#NAME?</v>
      </c>
      <c s="93" r="AM330"/>
      <c t="str" s="89" r="AN330">
        <f>IF(Q329&gt;0,IF((Q329+AB330)&lt;E$10,Q329+AB330,E$10),0)</f>
        <v>#NAME?</v>
      </c>
      <c t="str" s="89" r="AO330">
        <f>IF(R329&gt;0,IF((R329+AC330)&lt;F$10,R329+AC330,F$10),0)</f>
        <v>#NAME?</v>
      </c>
      <c t="str" s="89" r="AP330">
        <f>IF(S329&gt;0,IF((S329+AD330)&lt;G$10,S329+AD330,G$10),0)</f>
        <v>#NAME?</v>
      </c>
      <c t="str" s="89" r="AQ330">
        <f>IF(T329&gt;0,IF((T329+AE330)&lt;H$10,T329+AE330,H$10),0)</f>
        <v>#NAME?</v>
      </c>
      <c t="str" s="89" r="AR330">
        <f>IF(U329&gt;0,IF((U329+AF330)&lt;I$10,U329+AF330,I$10),0)</f>
        <v>#NAME?</v>
      </c>
      <c t="str" s="89" r="AS330">
        <f>IF(V329&gt;0,IF((V329+AG330)&lt;J$10,V329+AG330,J$10),0)</f>
        <v> -  </v>
      </c>
      <c t="str" s="89" r="AT330">
        <f>IF(W329&gt;0,IF((W329+AH330)&lt;K$10,W329+AH330,K$10),0)</f>
        <v> -  </v>
      </c>
      <c t="str" s="89" r="AU330">
        <f>IF(X329&gt;0,IF((X329+AI330)&lt;L$10,X329+AI330,L$10),0)</f>
        <v> -  </v>
      </c>
      <c t="str" s="89" r="AV330">
        <f>IF(Y329&gt;0,IF((Y329+AJ330)&lt;M$10,Y329+AJ330,M$10),0)</f>
        <v> -  </v>
      </c>
      <c t="str" s="89" r="AW330">
        <f>IF(Z329&gt;0,IF((Z329+AK330)&lt;N$10,Z329+AK330,N$10),0)</f>
        <v> -  </v>
      </c>
      <c t="str" s="89" r="AX330">
        <f>SUM(AN330:AW330)</f>
        <v>#NAME?</v>
      </c>
      <c s="89" r="AY330"/>
      <c t="str" s="91" r="AZ330">
        <f>IF(NOT(snowball),0,IF(Q329&lt;=0,0,IF(AN330+$C330&gt;Q329+AB330,Q329+AB330-AN330,$C330)))</f>
        <v>#NAME?</v>
      </c>
      <c t="str" s="89" r="BA330">
        <f>IF(NOT(snowball),0,IF(R329&lt;=0,0,IF($C330&lt;=SUM($AZ330:AZ330),0,IF(AO330+$C330-SUM($AZ330:AZ330)&gt;R329+AC330,R329+AC330-AO330,$C330-SUM($AZ330:AZ330)))))</f>
        <v>#NAME?</v>
      </c>
      <c t="str" s="89" r="BB330">
        <f>IF(NOT(snowball),0,IF(S329&lt;=0,0,IF($C330&lt;=SUM($AZ330:BA330),0,IF(AP330+$C330-SUM($AZ330:BA330)&gt;S329+AD330,S329+AD330-AP330,$C330-SUM($AZ330:BA330)))))</f>
        <v>#NAME?</v>
      </c>
      <c t="str" s="89" r="BC330">
        <f>IF(NOT(snowball),0,IF(T329&lt;=0,0,IF($C330&lt;=SUM($AZ330:BB330),0,IF(AQ330+$C330-SUM($AZ330:BB330)&gt;T329+AE330,T329+AE330-AQ330,$C330-SUM($AZ330:BB330)))))</f>
        <v>#NAME?</v>
      </c>
      <c t="str" s="89" r="BD330">
        <f>IF(NOT(snowball),0,IF(U329&lt;=0,0,IF($C330&lt;=SUM($AZ330:BC330),0,IF(AR330+$C330-SUM($AZ330:BC330)&gt;U329+AF330,U329+AF330-AR330,$C330-SUM($AZ330:BC330)))))</f>
        <v>#NAME?</v>
      </c>
      <c t="str" s="89" r="BE330">
        <f>IF(NOT(snowball),0,IF(V329&lt;=0,0,IF($C330&lt;=SUM($AZ330:BD330),0,IF(AS330+$C330-SUM($AZ330:BD330)&gt;V329+AG330,V329+AG330-AS330,$C330-SUM($AZ330:BD330)))))</f>
        <v>#NAME?</v>
      </c>
      <c t="str" s="89" r="BF330">
        <f>IF(NOT(snowball),0,IF(W329&lt;=0,0,IF($C330&lt;=SUM($AZ330:BE330),0,IF(AT330+$C330-SUM($AZ330:BE330)&gt;W329+AH330,W329+AH330-AT330,$C330-SUM($AZ330:BE330)))))</f>
        <v>#NAME?</v>
      </c>
      <c t="str" s="89" r="BG330">
        <f>IF(NOT(snowball),0,IF(X329&lt;=0,0,IF($C330&lt;=SUM($AZ330:BF330),0,IF(AU330+$C330-SUM($AZ330:BF330)&gt;X329+AI330,X329+AI330-AU330,$C330-SUM($AZ330:BF330)))))</f>
        <v>#NAME?</v>
      </c>
      <c t="str" s="89" r="BH330">
        <f>IF(NOT(snowball),0,IF(Y329&lt;=0,0,IF($C330&lt;=SUM($AZ330:BG330),0,IF(AV330+$C330-SUM($AZ330:BG330)&gt;Y329+AJ330,Y329+AJ330-AV330,$C330-SUM($AZ330:BG330)))))</f>
        <v>#NAME?</v>
      </c>
      <c t="str" s="89" r="BI330">
        <f>IF(NOT(snowball),0,IF(Z329&lt;=0,0,IF($C330&lt;=SUM($AZ330:BH330),0,IF(AW330+$C330-SUM($AZ330:BH330)&gt;Z329+AK330,Z329+AK330-AW330,$C330-SUM($AZ330:BH330)))))</f>
        <v>#NAME?</v>
      </c>
    </row>
    <row customHeight="1" r="331" ht="10.5">
      <c t="str" s="85" r="A331">
        <f>IF(SUM(Q330:Z330)&lt;=0,"",A330+1)</f>
        <v>#NAME?</v>
      </c>
      <c t="str" s="86" r="B331">
        <f>IF(A331="",NA(),DATE(YEAR(B330),MONTH(B330)+1,1))</f>
        <v>#NAME?</v>
      </c>
      <c t="str" s="87" r="C331">
        <f>IF(A331="","",IF(snowball,IF(($E$5-AX331)&lt;0,0,$E$5-AX331),"n/a")+D331)</f>
        <v>#NAME?</v>
      </c>
      <c s="88" r="D331"/>
      <c t="str" s="89" r="E331">
        <f>AN331+AZ331</f>
        <v>#NAME?</v>
      </c>
      <c t="str" s="89" r="F331">
        <f>AO331+BA331</f>
        <v>#NAME?</v>
      </c>
      <c t="str" s="89" r="G331">
        <f>AP331+BB331</f>
        <v>#NAME?</v>
      </c>
      <c t="str" s="89" r="H331">
        <f>AQ331+BC331</f>
        <v>#NAME?</v>
      </c>
      <c t="str" s="89" r="I331">
        <f>AR331+BD331</f>
        <v>#NAME?</v>
      </c>
      <c t="str" s="89" r="J331">
        <f>AS331+BE331</f>
        <v>#NAME?</v>
      </c>
      <c t="str" s="89" r="K331">
        <f>AT331+BF331</f>
        <v>#NAME?</v>
      </c>
      <c t="str" s="89" r="L331">
        <f>AU331+BG331</f>
        <v>#NAME?</v>
      </c>
      <c t="str" s="89" r="M331">
        <f>AV331+BH331</f>
        <v>#NAME?</v>
      </c>
      <c t="str" s="89" r="N331">
        <f>AW331+BI331</f>
        <v>#NAME?</v>
      </c>
      <c s="90" r="O331"/>
      <c t="str" s="89" r="P331">
        <f>SUM(Q331:Z331)</f>
        <v>#NAME?</v>
      </c>
      <c t="str" s="89" r="Q331">
        <f>IF(E$8=0,0,ROUND(Q330-(E331-AB331),2))</f>
        <v>#NAME?</v>
      </c>
      <c t="str" s="89" r="R331">
        <f>IF(F$8=0,0,ROUND(R330-(F331-AC331),2))</f>
        <v>#NAME?</v>
      </c>
      <c t="str" s="89" r="S331">
        <f>IF(G$8=0,0,ROUND(S330-(G331-AD331),2))</f>
        <v>#NAME?</v>
      </c>
      <c t="str" s="89" r="T331">
        <f>IF(H$8=0,0,ROUND(T330-(H331-AE331),2))</f>
        <v>#NAME?</v>
      </c>
      <c t="str" s="89" r="U331">
        <f>IF(I$8=0,0,ROUND(U330-(I331-AF331),2))</f>
        <v>#NAME?</v>
      </c>
      <c t="str" s="89" r="V331">
        <f>IF(J$8=0,0,ROUND(V330-(J331-AG331),2))</f>
        <v> -  </v>
      </c>
      <c t="str" s="89" r="W331">
        <f>IF(K$8=0,0,ROUND(W330-(K331-AH331),2))</f>
        <v> -  </v>
      </c>
      <c t="str" s="89" r="X331">
        <f>IF(L$8=0,0,ROUND(X330-(L331-AI331),2))</f>
        <v> -  </v>
      </c>
      <c t="str" s="89" r="Y331">
        <f>IF(M$8=0,0,ROUND(Y330-(M331-AJ331),2))</f>
        <v> -  </v>
      </c>
      <c t="str" s="89" r="Z331">
        <f>IF(N$8=0,0,ROUND(Z330-(N331-AK331),2))</f>
        <v> -  </v>
      </c>
      <c s="92" r="AA331"/>
      <c t="str" s="89" r="AB331">
        <f>ROUND(Q330*E$9/12,2)</f>
        <v>#NAME?</v>
      </c>
      <c t="str" s="89" r="AC331">
        <f>ROUND(R330*F$9/12,2)</f>
        <v>#NAME?</v>
      </c>
      <c t="str" s="89" r="AD331">
        <f>ROUND(S330*G$9/12,2)</f>
        <v>#NAME?</v>
      </c>
      <c t="str" s="89" r="AE331">
        <f>ROUND(T330*H$9/12,2)</f>
        <v>#NAME?</v>
      </c>
      <c t="str" s="89" r="AF331">
        <f>ROUND(U330*I$9/12,2)</f>
        <v>#NAME?</v>
      </c>
      <c t="str" s="89" r="AG331">
        <f>ROUND(V330*J$9/12,2)</f>
        <v> -  </v>
      </c>
      <c t="str" s="89" r="AH331">
        <f>ROUND(W330*K$9/12,2)</f>
        <v> -  </v>
      </c>
      <c t="str" s="89" r="AI331">
        <f>ROUND(X330*L$9/12,2)</f>
        <v> -  </v>
      </c>
      <c t="str" s="89" r="AJ331">
        <f>ROUND(Y330*M$9/12,2)</f>
        <v> -  </v>
      </c>
      <c t="str" s="89" r="AK331">
        <f>ROUND(Z330*N$9/12,2)</f>
        <v> -  </v>
      </c>
      <c t="str" s="89" r="AL331">
        <f>SUM(AB331:AK331)</f>
        <v>#NAME?</v>
      </c>
      <c s="93" r="AM331"/>
      <c t="str" s="89" r="AN331">
        <f>IF(Q330&gt;0,IF((Q330+AB331)&lt;E$10,Q330+AB331,E$10),0)</f>
        <v>#NAME?</v>
      </c>
      <c t="str" s="89" r="AO331">
        <f>IF(R330&gt;0,IF((R330+AC331)&lt;F$10,R330+AC331,F$10),0)</f>
        <v>#NAME?</v>
      </c>
      <c t="str" s="89" r="AP331">
        <f>IF(S330&gt;0,IF((S330+AD331)&lt;G$10,S330+AD331,G$10),0)</f>
        <v>#NAME?</v>
      </c>
      <c t="str" s="89" r="AQ331">
        <f>IF(T330&gt;0,IF((T330+AE331)&lt;H$10,T330+AE331,H$10),0)</f>
        <v>#NAME?</v>
      </c>
      <c t="str" s="89" r="AR331">
        <f>IF(U330&gt;0,IF((U330+AF331)&lt;I$10,U330+AF331,I$10),0)</f>
        <v>#NAME?</v>
      </c>
      <c t="str" s="89" r="AS331">
        <f>IF(V330&gt;0,IF((V330+AG331)&lt;J$10,V330+AG331,J$10),0)</f>
        <v> -  </v>
      </c>
      <c t="str" s="89" r="AT331">
        <f>IF(W330&gt;0,IF((W330+AH331)&lt;K$10,W330+AH331,K$10),0)</f>
        <v> -  </v>
      </c>
      <c t="str" s="89" r="AU331">
        <f>IF(X330&gt;0,IF((X330+AI331)&lt;L$10,X330+AI331,L$10),0)</f>
        <v> -  </v>
      </c>
      <c t="str" s="89" r="AV331">
        <f>IF(Y330&gt;0,IF((Y330+AJ331)&lt;M$10,Y330+AJ331,M$10),0)</f>
        <v> -  </v>
      </c>
      <c t="str" s="89" r="AW331">
        <f>IF(Z330&gt;0,IF((Z330+AK331)&lt;N$10,Z330+AK331,N$10),0)</f>
        <v> -  </v>
      </c>
      <c t="str" s="89" r="AX331">
        <f>SUM(AN331:AW331)</f>
        <v>#NAME?</v>
      </c>
      <c s="89" r="AY331"/>
      <c t="str" s="91" r="AZ331">
        <f>IF(NOT(snowball),0,IF(Q330&lt;=0,0,IF(AN331+$C331&gt;Q330+AB331,Q330+AB331-AN331,$C331)))</f>
        <v>#NAME?</v>
      </c>
      <c t="str" s="89" r="BA331">
        <f>IF(NOT(snowball),0,IF(R330&lt;=0,0,IF($C331&lt;=SUM($AZ331:AZ331),0,IF(AO331+$C331-SUM($AZ331:AZ331)&gt;R330+AC331,R330+AC331-AO331,$C331-SUM($AZ331:AZ331)))))</f>
        <v>#NAME?</v>
      </c>
      <c t="str" s="89" r="BB331">
        <f>IF(NOT(snowball),0,IF(S330&lt;=0,0,IF($C331&lt;=SUM($AZ331:BA331),0,IF(AP331+$C331-SUM($AZ331:BA331)&gt;S330+AD331,S330+AD331-AP331,$C331-SUM($AZ331:BA331)))))</f>
        <v>#NAME?</v>
      </c>
      <c t="str" s="89" r="BC331">
        <f>IF(NOT(snowball),0,IF(T330&lt;=0,0,IF($C331&lt;=SUM($AZ331:BB331),0,IF(AQ331+$C331-SUM($AZ331:BB331)&gt;T330+AE331,T330+AE331-AQ331,$C331-SUM($AZ331:BB331)))))</f>
        <v>#NAME?</v>
      </c>
      <c t="str" s="89" r="BD331">
        <f>IF(NOT(snowball),0,IF(U330&lt;=0,0,IF($C331&lt;=SUM($AZ331:BC331),0,IF(AR331+$C331-SUM($AZ331:BC331)&gt;U330+AF331,U330+AF331-AR331,$C331-SUM($AZ331:BC331)))))</f>
        <v>#NAME?</v>
      </c>
      <c t="str" s="89" r="BE331">
        <f>IF(NOT(snowball),0,IF(V330&lt;=0,0,IF($C331&lt;=SUM($AZ331:BD331),0,IF(AS331+$C331-SUM($AZ331:BD331)&gt;V330+AG331,V330+AG331-AS331,$C331-SUM($AZ331:BD331)))))</f>
        <v>#NAME?</v>
      </c>
      <c t="str" s="89" r="BF331">
        <f>IF(NOT(snowball),0,IF(W330&lt;=0,0,IF($C331&lt;=SUM($AZ331:BE331),0,IF(AT331+$C331-SUM($AZ331:BE331)&gt;W330+AH331,W330+AH331-AT331,$C331-SUM($AZ331:BE331)))))</f>
        <v>#NAME?</v>
      </c>
      <c t="str" s="89" r="BG331">
        <f>IF(NOT(snowball),0,IF(X330&lt;=0,0,IF($C331&lt;=SUM($AZ331:BF331),0,IF(AU331+$C331-SUM($AZ331:BF331)&gt;X330+AI331,X330+AI331-AU331,$C331-SUM($AZ331:BF331)))))</f>
        <v>#NAME?</v>
      </c>
      <c t="str" s="89" r="BH331">
        <f>IF(NOT(snowball),0,IF(Y330&lt;=0,0,IF($C331&lt;=SUM($AZ331:BG331),0,IF(AV331+$C331-SUM($AZ331:BG331)&gt;Y330+AJ331,Y330+AJ331-AV331,$C331-SUM($AZ331:BG331)))))</f>
        <v>#NAME?</v>
      </c>
      <c t="str" s="89" r="BI331">
        <f>IF(NOT(snowball),0,IF(Z330&lt;=0,0,IF($C331&lt;=SUM($AZ331:BH331),0,IF(AW331+$C331-SUM($AZ331:BH331)&gt;Z330+AK331,Z330+AK331-AW331,$C331-SUM($AZ331:BH331)))))</f>
        <v>#NAME?</v>
      </c>
    </row>
    <row customHeight="1" r="332" ht="10.5">
      <c t="str" s="85" r="A332">
        <f>IF(SUM(Q331:Z331)&lt;=0,"",A331+1)</f>
        <v>#NAME?</v>
      </c>
      <c t="str" s="86" r="B332">
        <f>IF(A332="",NA(),DATE(YEAR(B331),MONTH(B331)+1,1))</f>
        <v>#NAME?</v>
      </c>
      <c t="str" s="87" r="C332">
        <f>IF(A332="","",IF(snowball,IF(($E$5-AX332)&lt;0,0,$E$5-AX332),"n/a")+D332)</f>
        <v>#NAME?</v>
      </c>
      <c s="88" r="D332"/>
      <c t="str" s="89" r="E332">
        <f>AN332+AZ332</f>
        <v>#NAME?</v>
      </c>
      <c t="str" s="89" r="F332">
        <f>AO332+BA332</f>
        <v>#NAME?</v>
      </c>
      <c t="str" s="89" r="G332">
        <f>AP332+BB332</f>
        <v>#NAME?</v>
      </c>
      <c t="str" s="89" r="H332">
        <f>AQ332+BC332</f>
        <v>#NAME?</v>
      </c>
      <c t="str" s="89" r="I332">
        <f>AR332+BD332</f>
        <v>#NAME?</v>
      </c>
      <c t="str" s="89" r="J332">
        <f>AS332+BE332</f>
        <v>#NAME?</v>
      </c>
      <c t="str" s="89" r="K332">
        <f>AT332+BF332</f>
        <v>#NAME?</v>
      </c>
      <c t="str" s="89" r="L332">
        <f>AU332+BG332</f>
        <v>#NAME?</v>
      </c>
      <c t="str" s="89" r="M332">
        <f>AV332+BH332</f>
        <v>#NAME?</v>
      </c>
      <c t="str" s="89" r="N332">
        <f>AW332+BI332</f>
        <v>#NAME?</v>
      </c>
      <c s="90" r="O332"/>
      <c t="str" s="89" r="P332">
        <f>SUM(Q332:Z332)</f>
        <v>#NAME?</v>
      </c>
      <c t="str" s="89" r="Q332">
        <f>IF(E$8=0,0,ROUND(Q331-(E332-AB332),2))</f>
        <v>#NAME?</v>
      </c>
      <c t="str" s="89" r="R332">
        <f>IF(F$8=0,0,ROUND(R331-(F332-AC332),2))</f>
        <v>#NAME?</v>
      </c>
      <c t="str" s="89" r="S332">
        <f>IF(G$8=0,0,ROUND(S331-(G332-AD332),2))</f>
        <v>#NAME?</v>
      </c>
      <c t="str" s="89" r="T332">
        <f>IF(H$8=0,0,ROUND(T331-(H332-AE332),2))</f>
        <v>#NAME?</v>
      </c>
      <c t="str" s="89" r="U332">
        <f>IF(I$8=0,0,ROUND(U331-(I332-AF332),2))</f>
        <v>#NAME?</v>
      </c>
      <c t="str" s="89" r="V332">
        <f>IF(J$8=0,0,ROUND(V331-(J332-AG332),2))</f>
        <v> -  </v>
      </c>
      <c t="str" s="89" r="W332">
        <f>IF(K$8=0,0,ROUND(W331-(K332-AH332),2))</f>
        <v> -  </v>
      </c>
      <c t="str" s="89" r="X332">
        <f>IF(L$8=0,0,ROUND(X331-(L332-AI332),2))</f>
        <v> -  </v>
      </c>
      <c t="str" s="89" r="Y332">
        <f>IF(M$8=0,0,ROUND(Y331-(M332-AJ332),2))</f>
        <v> -  </v>
      </c>
      <c t="str" s="89" r="Z332">
        <f>IF(N$8=0,0,ROUND(Z331-(N332-AK332),2))</f>
        <v> -  </v>
      </c>
      <c s="92" r="AA332"/>
      <c t="str" s="89" r="AB332">
        <f>ROUND(Q331*E$9/12,2)</f>
        <v>#NAME?</v>
      </c>
      <c t="str" s="89" r="AC332">
        <f>ROUND(R331*F$9/12,2)</f>
        <v>#NAME?</v>
      </c>
      <c t="str" s="89" r="AD332">
        <f>ROUND(S331*G$9/12,2)</f>
        <v>#NAME?</v>
      </c>
      <c t="str" s="89" r="AE332">
        <f>ROUND(T331*H$9/12,2)</f>
        <v>#NAME?</v>
      </c>
      <c t="str" s="89" r="AF332">
        <f>ROUND(U331*I$9/12,2)</f>
        <v>#NAME?</v>
      </c>
      <c t="str" s="89" r="AG332">
        <f>ROUND(V331*J$9/12,2)</f>
        <v> -  </v>
      </c>
      <c t="str" s="89" r="AH332">
        <f>ROUND(W331*K$9/12,2)</f>
        <v> -  </v>
      </c>
      <c t="str" s="89" r="AI332">
        <f>ROUND(X331*L$9/12,2)</f>
        <v> -  </v>
      </c>
      <c t="str" s="89" r="AJ332">
        <f>ROUND(Y331*M$9/12,2)</f>
        <v> -  </v>
      </c>
      <c t="str" s="89" r="AK332">
        <f>ROUND(Z331*N$9/12,2)</f>
        <v> -  </v>
      </c>
      <c t="str" s="89" r="AL332">
        <f>SUM(AB332:AK332)</f>
        <v>#NAME?</v>
      </c>
      <c s="93" r="AM332"/>
      <c t="str" s="89" r="AN332">
        <f>IF(Q331&gt;0,IF((Q331+AB332)&lt;E$10,Q331+AB332,E$10),0)</f>
        <v>#NAME?</v>
      </c>
      <c t="str" s="89" r="AO332">
        <f>IF(R331&gt;0,IF((R331+AC332)&lt;F$10,R331+AC332,F$10),0)</f>
        <v>#NAME?</v>
      </c>
      <c t="str" s="89" r="AP332">
        <f>IF(S331&gt;0,IF((S331+AD332)&lt;G$10,S331+AD332,G$10),0)</f>
        <v>#NAME?</v>
      </c>
      <c t="str" s="89" r="AQ332">
        <f>IF(T331&gt;0,IF((T331+AE332)&lt;H$10,T331+AE332,H$10),0)</f>
        <v>#NAME?</v>
      </c>
      <c t="str" s="89" r="AR332">
        <f>IF(U331&gt;0,IF((U331+AF332)&lt;I$10,U331+AF332,I$10),0)</f>
        <v>#NAME?</v>
      </c>
      <c t="str" s="89" r="AS332">
        <f>IF(V331&gt;0,IF((V331+AG332)&lt;J$10,V331+AG332,J$10),0)</f>
        <v> -  </v>
      </c>
      <c t="str" s="89" r="AT332">
        <f>IF(W331&gt;0,IF((W331+AH332)&lt;K$10,W331+AH332,K$10),0)</f>
        <v> -  </v>
      </c>
      <c t="str" s="89" r="AU332">
        <f>IF(X331&gt;0,IF((X331+AI332)&lt;L$10,X331+AI332,L$10),0)</f>
        <v> -  </v>
      </c>
      <c t="str" s="89" r="AV332">
        <f>IF(Y331&gt;0,IF((Y331+AJ332)&lt;M$10,Y331+AJ332,M$10),0)</f>
        <v> -  </v>
      </c>
      <c t="str" s="89" r="AW332">
        <f>IF(Z331&gt;0,IF((Z331+AK332)&lt;N$10,Z331+AK332,N$10),0)</f>
        <v> -  </v>
      </c>
      <c t="str" s="89" r="AX332">
        <f>SUM(AN332:AW332)</f>
        <v>#NAME?</v>
      </c>
      <c s="89" r="AY332"/>
      <c t="str" s="91" r="AZ332">
        <f>IF(NOT(snowball),0,IF(Q331&lt;=0,0,IF(AN332+$C332&gt;Q331+AB332,Q331+AB332-AN332,$C332)))</f>
        <v>#NAME?</v>
      </c>
      <c t="str" s="89" r="BA332">
        <f>IF(NOT(snowball),0,IF(R331&lt;=0,0,IF($C332&lt;=SUM($AZ332:AZ332),0,IF(AO332+$C332-SUM($AZ332:AZ332)&gt;R331+AC332,R331+AC332-AO332,$C332-SUM($AZ332:AZ332)))))</f>
        <v>#NAME?</v>
      </c>
      <c t="str" s="89" r="BB332">
        <f>IF(NOT(snowball),0,IF(S331&lt;=0,0,IF($C332&lt;=SUM($AZ332:BA332),0,IF(AP332+$C332-SUM($AZ332:BA332)&gt;S331+AD332,S331+AD332-AP332,$C332-SUM($AZ332:BA332)))))</f>
        <v>#NAME?</v>
      </c>
      <c t="str" s="89" r="BC332">
        <f>IF(NOT(snowball),0,IF(T331&lt;=0,0,IF($C332&lt;=SUM($AZ332:BB332),0,IF(AQ332+$C332-SUM($AZ332:BB332)&gt;T331+AE332,T331+AE332-AQ332,$C332-SUM($AZ332:BB332)))))</f>
        <v>#NAME?</v>
      </c>
      <c t="str" s="89" r="BD332">
        <f>IF(NOT(snowball),0,IF(U331&lt;=0,0,IF($C332&lt;=SUM($AZ332:BC332),0,IF(AR332+$C332-SUM($AZ332:BC332)&gt;U331+AF332,U331+AF332-AR332,$C332-SUM($AZ332:BC332)))))</f>
        <v>#NAME?</v>
      </c>
      <c t="str" s="89" r="BE332">
        <f>IF(NOT(snowball),0,IF(V331&lt;=0,0,IF($C332&lt;=SUM($AZ332:BD332),0,IF(AS332+$C332-SUM($AZ332:BD332)&gt;V331+AG332,V331+AG332-AS332,$C332-SUM($AZ332:BD332)))))</f>
        <v>#NAME?</v>
      </c>
      <c t="str" s="89" r="BF332">
        <f>IF(NOT(snowball),0,IF(W331&lt;=0,0,IF($C332&lt;=SUM($AZ332:BE332),0,IF(AT332+$C332-SUM($AZ332:BE332)&gt;W331+AH332,W331+AH332-AT332,$C332-SUM($AZ332:BE332)))))</f>
        <v>#NAME?</v>
      </c>
      <c t="str" s="89" r="BG332">
        <f>IF(NOT(snowball),0,IF(X331&lt;=0,0,IF($C332&lt;=SUM($AZ332:BF332),0,IF(AU332+$C332-SUM($AZ332:BF332)&gt;X331+AI332,X331+AI332-AU332,$C332-SUM($AZ332:BF332)))))</f>
        <v>#NAME?</v>
      </c>
      <c t="str" s="89" r="BH332">
        <f>IF(NOT(snowball),0,IF(Y331&lt;=0,0,IF($C332&lt;=SUM($AZ332:BG332),0,IF(AV332+$C332-SUM($AZ332:BG332)&gt;Y331+AJ332,Y331+AJ332-AV332,$C332-SUM($AZ332:BG332)))))</f>
        <v>#NAME?</v>
      </c>
      <c t="str" s="89" r="BI332">
        <f>IF(NOT(snowball),0,IF(Z331&lt;=0,0,IF($C332&lt;=SUM($AZ332:BH332),0,IF(AW332+$C332-SUM($AZ332:BH332)&gt;Z331+AK332,Z331+AK332-AW332,$C332-SUM($AZ332:BH332)))))</f>
        <v>#NAME?</v>
      </c>
    </row>
    <row customHeight="1" r="333" ht="10.5">
      <c t="str" s="85" r="A333">
        <f>IF(SUM(Q332:Z332)&lt;=0,"",A332+1)</f>
        <v>#NAME?</v>
      </c>
      <c t="str" s="86" r="B333">
        <f>IF(A333="",NA(),DATE(YEAR(B332),MONTH(B332)+1,1))</f>
        <v>#NAME?</v>
      </c>
      <c t="str" s="87" r="C333">
        <f>IF(A333="","",IF(snowball,IF(($E$5-AX333)&lt;0,0,$E$5-AX333),"n/a")+D333)</f>
        <v>#NAME?</v>
      </c>
      <c s="88" r="D333"/>
      <c t="str" s="89" r="E333">
        <f>AN333+AZ333</f>
        <v>#NAME?</v>
      </c>
      <c t="str" s="89" r="F333">
        <f>AO333+BA333</f>
        <v>#NAME?</v>
      </c>
      <c t="str" s="89" r="G333">
        <f>AP333+BB333</f>
        <v>#NAME?</v>
      </c>
      <c t="str" s="89" r="H333">
        <f>AQ333+BC333</f>
        <v>#NAME?</v>
      </c>
      <c t="str" s="89" r="I333">
        <f>AR333+BD333</f>
        <v>#NAME?</v>
      </c>
      <c t="str" s="89" r="J333">
        <f>AS333+BE333</f>
        <v>#NAME?</v>
      </c>
      <c t="str" s="89" r="K333">
        <f>AT333+BF333</f>
        <v>#NAME?</v>
      </c>
      <c t="str" s="89" r="L333">
        <f>AU333+BG333</f>
        <v>#NAME?</v>
      </c>
      <c t="str" s="89" r="M333">
        <f>AV333+BH333</f>
        <v>#NAME?</v>
      </c>
      <c t="str" s="89" r="N333">
        <f>AW333+BI333</f>
        <v>#NAME?</v>
      </c>
      <c s="90" r="O333"/>
      <c t="str" s="89" r="P333">
        <f>SUM(Q333:Z333)</f>
        <v>#NAME?</v>
      </c>
      <c t="str" s="89" r="Q333">
        <f>IF(E$8=0,0,ROUND(Q332-(E333-AB333),2))</f>
        <v>#NAME?</v>
      </c>
      <c t="str" s="89" r="R333">
        <f>IF(F$8=0,0,ROUND(R332-(F333-AC333),2))</f>
        <v>#NAME?</v>
      </c>
      <c t="str" s="89" r="S333">
        <f>IF(G$8=0,0,ROUND(S332-(G333-AD333),2))</f>
        <v>#NAME?</v>
      </c>
      <c t="str" s="89" r="T333">
        <f>IF(H$8=0,0,ROUND(T332-(H333-AE333),2))</f>
        <v>#NAME?</v>
      </c>
      <c t="str" s="89" r="U333">
        <f>IF(I$8=0,0,ROUND(U332-(I333-AF333),2))</f>
        <v>#NAME?</v>
      </c>
      <c t="str" s="89" r="V333">
        <f>IF(J$8=0,0,ROUND(V332-(J333-AG333),2))</f>
        <v> -  </v>
      </c>
      <c t="str" s="89" r="W333">
        <f>IF(K$8=0,0,ROUND(W332-(K333-AH333),2))</f>
        <v> -  </v>
      </c>
      <c t="str" s="89" r="X333">
        <f>IF(L$8=0,0,ROUND(X332-(L333-AI333),2))</f>
        <v> -  </v>
      </c>
      <c t="str" s="89" r="Y333">
        <f>IF(M$8=0,0,ROUND(Y332-(M333-AJ333),2))</f>
        <v> -  </v>
      </c>
      <c t="str" s="89" r="Z333">
        <f>IF(N$8=0,0,ROUND(Z332-(N333-AK333),2))</f>
        <v> -  </v>
      </c>
      <c s="92" r="AA333"/>
      <c t="str" s="89" r="AB333">
        <f>ROUND(Q332*E$9/12,2)</f>
        <v>#NAME?</v>
      </c>
      <c t="str" s="89" r="AC333">
        <f>ROUND(R332*F$9/12,2)</f>
        <v>#NAME?</v>
      </c>
      <c t="str" s="89" r="AD333">
        <f>ROUND(S332*G$9/12,2)</f>
        <v>#NAME?</v>
      </c>
      <c t="str" s="89" r="AE333">
        <f>ROUND(T332*H$9/12,2)</f>
        <v>#NAME?</v>
      </c>
      <c t="str" s="89" r="AF333">
        <f>ROUND(U332*I$9/12,2)</f>
        <v>#NAME?</v>
      </c>
      <c t="str" s="89" r="AG333">
        <f>ROUND(V332*J$9/12,2)</f>
        <v> -  </v>
      </c>
      <c t="str" s="89" r="AH333">
        <f>ROUND(W332*K$9/12,2)</f>
        <v> -  </v>
      </c>
      <c t="str" s="89" r="AI333">
        <f>ROUND(X332*L$9/12,2)</f>
        <v> -  </v>
      </c>
      <c t="str" s="89" r="AJ333">
        <f>ROUND(Y332*M$9/12,2)</f>
        <v> -  </v>
      </c>
      <c t="str" s="89" r="AK333">
        <f>ROUND(Z332*N$9/12,2)</f>
        <v> -  </v>
      </c>
      <c t="str" s="89" r="AL333">
        <f>SUM(AB333:AK333)</f>
        <v>#NAME?</v>
      </c>
      <c s="93" r="AM333"/>
      <c t="str" s="89" r="AN333">
        <f>IF(Q332&gt;0,IF((Q332+AB333)&lt;E$10,Q332+AB333,E$10),0)</f>
        <v>#NAME?</v>
      </c>
      <c t="str" s="89" r="AO333">
        <f>IF(R332&gt;0,IF((R332+AC333)&lt;F$10,R332+AC333,F$10),0)</f>
        <v>#NAME?</v>
      </c>
      <c t="str" s="89" r="AP333">
        <f>IF(S332&gt;0,IF((S332+AD333)&lt;G$10,S332+AD333,G$10),0)</f>
        <v>#NAME?</v>
      </c>
      <c t="str" s="89" r="AQ333">
        <f>IF(T332&gt;0,IF((T332+AE333)&lt;H$10,T332+AE333,H$10),0)</f>
        <v>#NAME?</v>
      </c>
      <c t="str" s="89" r="AR333">
        <f>IF(U332&gt;0,IF((U332+AF333)&lt;I$10,U332+AF333,I$10),0)</f>
        <v>#NAME?</v>
      </c>
      <c t="str" s="89" r="AS333">
        <f>IF(V332&gt;0,IF((V332+AG333)&lt;J$10,V332+AG333,J$10),0)</f>
        <v> -  </v>
      </c>
      <c t="str" s="89" r="AT333">
        <f>IF(W332&gt;0,IF((W332+AH333)&lt;K$10,W332+AH333,K$10),0)</f>
        <v> -  </v>
      </c>
      <c t="str" s="89" r="AU333">
        <f>IF(X332&gt;0,IF((X332+AI333)&lt;L$10,X332+AI333,L$10),0)</f>
        <v> -  </v>
      </c>
      <c t="str" s="89" r="AV333">
        <f>IF(Y332&gt;0,IF((Y332+AJ333)&lt;M$10,Y332+AJ333,M$10),0)</f>
        <v> -  </v>
      </c>
      <c t="str" s="89" r="AW333">
        <f>IF(Z332&gt;0,IF((Z332+AK333)&lt;N$10,Z332+AK333,N$10),0)</f>
        <v> -  </v>
      </c>
      <c t="str" s="89" r="AX333">
        <f>SUM(AN333:AW333)</f>
        <v>#NAME?</v>
      </c>
      <c s="89" r="AY333"/>
      <c t="str" s="91" r="AZ333">
        <f>IF(NOT(snowball),0,IF(Q332&lt;=0,0,IF(AN333+$C333&gt;Q332+AB333,Q332+AB333-AN333,$C333)))</f>
        <v>#NAME?</v>
      </c>
      <c t="str" s="89" r="BA333">
        <f>IF(NOT(snowball),0,IF(R332&lt;=0,0,IF($C333&lt;=SUM($AZ333:AZ333),0,IF(AO333+$C333-SUM($AZ333:AZ333)&gt;R332+AC333,R332+AC333-AO333,$C333-SUM($AZ333:AZ333)))))</f>
        <v>#NAME?</v>
      </c>
      <c t="str" s="89" r="BB333">
        <f>IF(NOT(snowball),0,IF(S332&lt;=0,0,IF($C333&lt;=SUM($AZ333:BA333),0,IF(AP333+$C333-SUM($AZ333:BA333)&gt;S332+AD333,S332+AD333-AP333,$C333-SUM($AZ333:BA333)))))</f>
        <v>#NAME?</v>
      </c>
      <c t="str" s="89" r="BC333">
        <f>IF(NOT(snowball),0,IF(T332&lt;=0,0,IF($C333&lt;=SUM($AZ333:BB333),0,IF(AQ333+$C333-SUM($AZ333:BB333)&gt;T332+AE333,T332+AE333-AQ333,$C333-SUM($AZ333:BB333)))))</f>
        <v>#NAME?</v>
      </c>
      <c t="str" s="89" r="BD333">
        <f>IF(NOT(snowball),0,IF(U332&lt;=0,0,IF($C333&lt;=SUM($AZ333:BC333),0,IF(AR333+$C333-SUM($AZ333:BC333)&gt;U332+AF333,U332+AF333-AR333,$C333-SUM($AZ333:BC333)))))</f>
        <v>#NAME?</v>
      </c>
      <c t="str" s="89" r="BE333">
        <f>IF(NOT(snowball),0,IF(V332&lt;=0,0,IF($C333&lt;=SUM($AZ333:BD333),0,IF(AS333+$C333-SUM($AZ333:BD333)&gt;V332+AG333,V332+AG333-AS333,$C333-SUM($AZ333:BD333)))))</f>
        <v>#NAME?</v>
      </c>
      <c t="str" s="89" r="BF333">
        <f>IF(NOT(snowball),0,IF(W332&lt;=0,0,IF($C333&lt;=SUM($AZ333:BE333),0,IF(AT333+$C333-SUM($AZ333:BE333)&gt;W332+AH333,W332+AH333-AT333,$C333-SUM($AZ333:BE333)))))</f>
        <v>#NAME?</v>
      </c>
      <c t="str" s="89" r="BG333">
        <f>IF(NOT(snowball),0,IF(X332&lt;=0,0,IF($C333&lt;=SUM($AZ333:BF333),0,IF(AU333+$C333-SUM($AZ333:BF333)&gt;X332+AI333,X332+AI333-AU333,$C333-SUM($AZ333:BF333)))))</f>
        <v>#NAME?</v>
      </c>
      <c t="str" s="89" r="BH333">
        <f>IF(NOT(snowball),0,IF(Y332&lt;=0,0,IF($C333&lt;=SUM($AZ333:BG333),0,IF(AV333+$C333-SUM($AZ333:BG333)&gt;Y332+AJ333,Y332+AJ333-AV333,$C333-SUM($AZ333:BG333)))))</f>
        <v>#NAME?</v>
      </c>
      <c t="str" s="89" r="BI333">
        <f>IF(NOT(snowball),0,IF(Z332&lt;=0,0,IF($C333&lt;=SUM($AZ333:BH333),0,IF(AW333+$C333-SUM($AZ333:BH333)&gt;Z332+AK333,Z332+AK333-AW333,$C333-SUM($AZ333:BH333)))))</f>
        <v>#NAME?</v>
      </c>
    </row>
    <row customHeight="1" r="334" ht="10.5">
      <c t="str" s="85" r="A334">
        <f>IF(SUM(Q333:Z333)&lt;=0,"",A333+1)</f>
        <v>#NAME?</v>
      </c>
      <c t="str" s="86" r="B334">
        <f>IF(A334="",NA(),DATE(YEAR(B333),MONTH(B333)+1,1))</f>
        <v>#NAME?</v>
      </c>
      <c t="str" s="87" r="C334">
        <f>IF(A334="","",IF(snowball,IF(($E$5-AX334)&lt;0,0,$E$5-AX334),"n/a")+D334)</f>
        <v>#NAME?</v>
      </c>
      <c s="88" r="D334"/>
      <c t="str" s="89" r="E334">
        <f>AN334+AZ334</f>
        <v>#NAME?</v>
      </c>
      <c t="str" s="89" r="F334">
        <f>AO334+BA334</f>
        <v>#NAME?</v>
      </c>
      <c t="str" s="89" r="G334">
        <f>AP334+BB334</f>
        <v>#NAME?</v>
      </c>
      <c t="str" s="89" r="H334">
        <f>AQ334+BC334</f>
        <v>#NAME?</v>
      </c>
      <c t="str" s="89" r="I334">
        <f>AR334+BD334</f>
        <v>#NAME?</v>
      </c>
      <c t="str" s="89" r="J334">
        <f>AS334+BE334</f>
        <v>#NAME?</v>
      </c>
      <c t="str" s="89" r="K334">
        <f>AT334+BF334</f>
        <v>#NAME?</v>
      </c>
      <c t="str" s="89" r="L334">
        <f>AU334+BG334</f>
        <v>#NAME?</v>
      </c>
      <c t="str" s="89" r="M334">
        <f>AV334+BH334</f>
        <v>#NAME?</v>
      </c>
      <c t="str" s="89" r="N334">
        <f>AW334+BI334</f>
        <v>#NAME?</v>
      </c>
      <c s="90" r="O334"/>
      <c t="str" s="89" r="P334">
        <f>SUM(Q334:Z334)</f>
        <v>#NAME?</v>
      </c>
      <c t="str" s="89" r="Q334">
        <f>IF(E$8=0,0,ROUND(Q333-(E334-AB334),2))</f>
        <v>#NAME?</v>
      </c>
      <c t="str" s="89" r="R334">
        <f>IF(F$8=0,0,ROUND(R333-(F334-AC334),2))</f>
        <v>#NAME?</v>
      </c>
      <c t="str" s="89" r="S334">
        <f>IF(G$8=0,0,ROUND(S333-(G334-AD334),2))</f>
        <v>#NAME?</v>
      </c>
      <c t="str" s="89" r="T334">
        <f>IF(H$8=0,0,ROUND(T333-(H334-AE334),2))</f>
        <v>#NAME?</v>
      </c>
      <c t="str" s="89" r="U334">
        <f>IF(I$8=0,0,ROUND(U333-(I334-AF334),2))</f>
        <v>#NAME?</v>
      </c>
      <c t="str" s="89" r="V334">
        <f>IF(J$8=0,0,ROUND(V333-(J334-AG334),2))</f>
        <v> -  </v>
      </c>
      <c t="str" s="89" r="W334">
        <f>IF(K$8=0,0,ROUND(W333-(K334-AH334),2))</f>
        <v> -  </v>
      </c>
      <c t="str" s="89" r="X334">
        <f>IF(L$8=0,0,ROUND(X333-(L334-AI334),2))</f>
        <v> -  </v>
      </c>
      <c t="str" s="89" r="Y334">
        <f>IF(M$8=0,0,ROUND(Y333-(M334-AJ334),2))</f>
        <v> -  </v>
      </c>
      <c t="str" s="89" r="Z334">
        <f>IF(N$8=0,0,ROUND(Z333-(N334-AK334),2))</f>
        <v> -  </v>
      </c>
      <c s="92" r="AA334"/>
      <c t="str" s="89" r="AB334">
        <f>ROUND(Q333*E$9/12,2)</f>
        <v>#NAME?</v>
      </c>
      <c t="str" s="89" r="AC334">
        <f>ROUND(R333*F$9/12,2)</f>
        <v>#NAME?</v>
      </c>
      <c t="str" s="89" r="AD334">
        <f>ROUND(S333*G$9/12,2)</f>
        <v>#NAME?</v>
      </c>
      <c t="str" s="89" r="AE334">
        <f>ROUND(T333*H$9/12,2)</f>
        <v>#NAME?</v>
      </c>
      <c t="str" s="89" r="AF334">
        <f>ROUND(U333*I$9/12,2)</f>
        <v>#NAME?</v>
      </c>
      <c t="str" s="89" r="AG334">
        <f>ROUND(V333*J$9/12,2)</f>
        <v> -  </v>
      </c>
      <c t="str" s="89" r="AH334">
        <f>ROUND(W333*K$9/12,2)</f>
        <v> -  </v>
      </c>
      <c t="str" s="89" r="AI334">
        <f>ROUND(X333*L$9/12,2)</f>
        <v> -  </v>
      </c>
      <c t="str" s="89" r="AJ334">
        <f>ROUND(Y333*M$9/12,2)</f>
        <v> -  </v>
      </c>
      <c t="str" s="89" r="AK334">
        <f>ROUND(Z333*N$9/12,2)</f>
        <v> -  </v>
      </c>
      <c t="str" s="89" r="AL334">
        <f>SUM(AB334:AK334)</f>
        <v>#NAME?</v>
      </c>
      <c s="93" r="AM334"/>
      <c t="str" s="89" r="AN334">
        <f>IF(Q333&gt;0,IF((Q333+AB334)&lt;E$10,Q333+AB334,E$10),0)</f>
        <v>#NAME?</v>
      </c>
      <c t="str" s="89" r="AO334">
        <f>IF(R333&gt;0,IF((R333+AC334)&lt;F$10,R333+AC334,F$10),0)</f>
        <v>#NAME?</v>
      </c>
      <c t="str" s="89" r="AP334">
        <f>IF(S333&gt;0,IF((S333+AD334)&lt;G$10,S333+AD334,G$10),0)</f>
        <v>#NAME?</v>
      </c>
      <c t="str" s="89" r="AQ334">
        <f>IF(T333&gt;0,IF((T333+AE334)&lt;H$10,T333+AE334,H$10),0)</f>
        <v>#NAME?</v>
      </c>
      <c t="str" s="89" r="AR334">
        <f>IF(U333&gt;0,IF((U333+AF334)&lt;I$10,U333+AF334,I$10),0)</f>
        <v>#NAME?</v>
      </c>
      <c t="str" s="89" r="AS334">
        <f>IF(V333&gt;0,IF((V333+AG334)&lt;J$10,V333+AG334,J$10),0)</f>
        <v> -  </v>
      </c>
      <c t="str" s="89" r="AT334">
        <f>IF(W333&gt;0,IF((W333+AH334)&lt;K$10,W333+AH334,K$10),0)</f>
        <v> -  </v>
      </c>
      <c t="str" s="89" r="AU334">
        <f>IF(X333&gt;0,IF((X333+AI334)&lt;L$10,X333+AI334,L$10),0)</f>
        <v> -  </v>
      </c>
      <c t="str" s="89" r="AV334">
        <f>IF(Y333&gt;0,IF((Y333+AJ334)&lt;M$10,Y333+AJ334,M$10),0)</f>
        <v> -  </v>
      </c>
      <c t="str" s="89" r="AW334">
        <f>IF(Z333&gt;0,IF((Z333+AK334)&lt;N$10,Z333+AK334,N$10),0)</f>
        <v> -  </v>
      </c>
      <c t="str" s="89" r="AX334">
        <f>SUM(AN334:AW334)</f>
        <v>#NAME?</v>
      </c>
      <c s="89" r="AY334"/>
      <c t="str" s="91" r="AZ334">
        <f>IF(NOT(snowball),0,IF(Q333&lt;=0,0,IF(AN334+$C334&gt;Q333+AB334,Q333+AB334-AN334,$C334)))</f>
        <v>#NAME?</v>
      </c>
      <c t="str" s="89" r="BA334">
        <f>IF(NOT(snowball),0,IF(R333&lt;=0,0,IF($C334&lt;=SUM($AZ334:AZ334),0,IF(AO334+$C334-SUM($AZ334:AZ334)&gt;R333+AC334,R333+AC334-AO334,$C334-SUM($AZ334:AZ334)))))</f>
        <v>#NAME?</v>
      </c>
      <c t="str" s="89" r="BB334">
        <f>IF(NOT(snowball),0,IF(S333&lt;=0,0,IF($C334&lt;=SUM($AZ334:BA334),0,IF(AP334+$C334-SUM($AZ334:BA334)&gt;S333+AD334,S333+AD334-AP334,$C334-SUM($AZ334:BA334)))))</f>
        <v>#NAME?</v>
      </c>
      <c t="str" s="89" r="BC334">
        <f>IF(NOT(snowball),0,IF(T333&lt;=0,0,IF($C334&lt;=SUM($AZ334:BB334),0,IF(AQ334+$C334-SUM($AZ334:BB334)&gt;T333+AE334,T333+AE334-AQ334,$C334-SUM($AZ334:BB334)))))</f>
        <v>#NAME?</v>
      </c>
      <c t="str" s="89" r="BD334">
        <f>IF(NOT(snowball),0,IF(U333&lt;=0,0,IF($C334&lt;=SUM($AZ334:BC334),0,IF(AR334+$C334-SUM($AZ334:BC334)&gt;U333+AF334,U333+AF334-AR334,$C334-SUM($AZ334:BC334)))))</f>
        <v>#NAME?</v>
      </c>
      <c t="str" s="89" r="BE334">
        <f>IF(NOT(snowball),0,IF(V333&lt;=0,0,IF($C334&lt;=SUM($AZ334:BD334),0,IF(AS334+$C334-SUM($AZ334:BD334)&gt;V333+AG334,V333+AG334-AS334,$C334-SUM($AZ334:BD334)))))</f>
        <v>#NAME?</v>
      </c>
      <c t="str" s="89" r="BF334">
        <f>IF(NOT(snowball),0,IF(W333&lt;=0,0,IF($C334&lt;=SUM($AZ334:BE334),0,IF(AT334+$C334-SUM($AZ334:BE334)&gt;W333+AH334,W333+AH334-AT334,$C334-SUM($AZ334:BE334)))))</f>
        <v>#NAME?</v>
      </c>
      <c t="str" s="89" r="BG334">
        <f>IF(NOT(snowball),0,IF(X333&lt;=0,0,IF($C334&lt;=SUM($AZ334:BF334),0,IF(AU334+$C334-SUM($AZ334:BF334)&gt;X333+AI334,X333+AI334-AU334,$C334-SUM($AZ334:BF334)))))</f>
        <v>#NAME?</v>
      </c>
      <c t="str" s="89" r="BH334">
        <f>IF(NOT(snowball),0,IF(Y333&lt;=0,0,IF($C334&lt;=SUM($AZ334:BG334),0,IF(AV334+$C334-SUM($AZ334:BG334)&gt;Y333+AJ334,Y333+AJ334-AV334,$C334-SUM($AZ334:BG334)))))</f>
        <v>#NAME?</v>
      </c>
      <c t="str" s="89" r="BI334">
        <f>IF(NOT(snowball),0,IF(Z333&lt;=0,0,IF($C334&lt;=SUM($AZ334:BH334),0,IF(AW334+$C334-SUM($AZ334:BH334)&gt;Z333+AK334,Z333+AK334-AW334,$C334-SUM($AZ334:BH334)))))</f>
        <v>#NAME?</v>
      </c>
    </row>
    <row customHeight="1" r="335" ht="10.5">
      <c t="str" s="85" r="A335">
        <f>IF(SUM(Q334:Z334)&lt;=0,"",A334+1)</f>
        <v>#NAME?</v>
      </c>
      <c t="str" s="86" r="B335">
        <f>IF(A335="",NA(),DATE(YEAR(B334),MONTH(B334)+1,1))</f>
        <v>#NAME?</v>
      </c>
      <c t="str" s="87" r="C335">
        <f>IF(A335="","",IF(snowball,IF(($E$5-AX335)&lt;0,0,$E$5-AX335),"n/a")+D335)</f>
        <v>#NAME?</v>
      </c>
      <c s="88" r="D335"/>
      <c t="str" s="89" r="E335">
        <f>AN335+AZ335</f>
        <v>#NAME?</v>
      </c>
      <c t="str" s="89" r="F335">
        <f>AO335+BA335</f>
        <v>#NAME?</v>
      </c>
      <c t="str" s="89" r="G335">
        <f>AP335+BB335</f>
        <v>#NAME?</v>
      </c>
      <c t="str" s="89" r="H335">
        <f>AQ335+BC335</f>
        <v>#NAME?</v>
      </c>
      <c t="str" s="89" r="I335">
        <f>AR335+BD335</f>
        <v>#NAME?</v>
      </c>
      <c t="str" s="89" r="J335">
        <f>AS335+BE335</f>
        <v>#NAME?</v>
      </c>
      <c t="str" s="89" r="K335">
        <f>AT335+BF335</f>
        <v>#NAME?</v>
      </c>
      <c t="str" s="89" r="L335">
        <f>AU335+BG335</f>
        <v>#NAME?</v>
      </c>
      <c t="str" s="89" r="M335">
        <f>AV335+BH335</f>
        <v>#NAME?</v>
      </c>
      <c t="str" s="89" r="N335">
        <f>AW335+BI335</f>
        <v>#NAME?</v>
      </c>
      <c s="90" r="O335"/>
      <c t="str" s="89" r="P335">
        <f>SUM(Q335:Z335)</f>
        <v>#NAME?</v>
      </c>
      <c t="str" s="89" r="Q335">
        <f>IF(E$8=0,0,ROUND(Q334-(E335-AB335),2))</f>
        <v>#NAME?</v>
      </c>
      <c t="str" s="89" r="R335">
        <f>IF(F$8=0,0,ROUND(R334-(F335-AC335),2))</f>
        <v>#NAME?</v>
      </c>
      <c t="str" s="89" r="S335">
        <f>IF(G$8=0,0,ROUND(S334-(G335-AD335),2))</f>
        <v>#NAME?</v>
      </c>
      <c t="str" s="89" r="T335">
        <f>IF(H$8=0,0,ROUND(T334-(H335-AE335),2))</f>
        <v>#NAME?</v>
      </c>
      <c t="str" s="89" r="U335">
        <f>IF(I$8=0,0,ROUND(U334-(I335-AF335),2))</f>
        <v>#NAME?</v>
      </c>
      <c t="str" s="89" r="V335">
        <f>IF(J$8=0,0,ROUND(V334-(J335-AG335),2))</f>
        <v> -  </v>
      </c>
      <c t="str" s="89" r="W335">
        <f>IF(K$8=0,0,ROUND(W334-(K335-AH335),2))</f>
        <v> -  </v>
      </c>
      <c t="str" s="89" r="X335">
        <f>IF(L$8=0,0,ROUND(X334-(L335-AI335),2))</f>
        <v> -  </v>
      </c>
      <c t="str" s="89" r="Y335">
        <f>IF(M$8=0,0,ROUND(Y334-(M335-AJ335),2))</f>
        <v> -  </v>
      </c>
      <c t="str" s="89" r="Z335">
        <f>IF(N$8=0,0,ROUND(Z334-(N335-AK335),2))</f>
        <v> -  </v>
      </c>
      <c s="92" r="AA335"/>
      <c t="str" s="89" r="AB335">
        <f>ROUND(Q334*E$9/12,2)</f>
        <v>#NAME?</v>
      </c>
      <c t="str" s="89" r="AC335">
        <f>ROUND(R334*F$9/12,2)</f>
        <v>#NAME?</v>
      </c>
      <c t="str" s="89" r="AD335">
        <f>ROUND(S334*G$9/12,2)</f>
        <v>#NAME?</v>
      </c>
      <c t="str" s="89" r="AE335">
        <f>ROUND(T334*H$9/12,2)</f>
        <v>#NAME?</v>
      </c>
      <c t="str" s="89" r="AF335">
        <f>ROUND(U334*I$9/12,2)</f>
        <v>#NAME?</v>
      </c>
      <c t="str" s="89" r="AG335">
        <f>ROUND(V334*J$9/12,2)</f>
        <v> -  </v>
      </c>
      <c t="str" s="89" r="AH335">
        <f>ROUND(W334*K$9/12,2)</f>
        <v> -  </v>
      </c>
      <c t="str" s="89" r="AI335">
        <f>ROUND(X334*L$9/12,2)</f>
        <v> -  </v>
      </c>
      <c t="str" s="89" r="AJ335">
        <f>ROUND(Y334*M$9/12,2)</f>
        <v> -  </v>
      </c>
      <c t="str" s="89" r="AK335">
        <f>ROUND(Z334*N$9/12,2)</f>
        <v> -  </v>
      </c>
      <c t="str" s="89" r="AL335">
        <f>SUM(AB335:AK335)</f>
        <v>#NAME?</v>
      </c>
      <c s="93" r="AM335"/>
      <c t="str" s="89" r="AN335">
        <f>IF(Q334&gt;0,IF((Q334+AB335)&lt;E$10,Q334+AB335,E$10),0)</f>
        <v>#NAME?</v>
      </c>
      <c t="str" s="89" r="AO335">
        <f>IF(R334&gt;0,IF((R334+AC335)&lt;F$10,R334+AC335,F$10),0)</f>
        <v>#NAME?</v>
      </c>
      <c t="str" s="89" r="AP335">
        <f>IF(S334&gt;0,IF((S334+AD335)&lt;G$10,S334+AD335,G$10),0)</f>
        <v>#NAME?</v>
      </c>
      <c t="str" s="89" r="AQ335">
        <f>IF(T334&gt;0,IF((T334+AE335)&lt;H$10,T334+AE335,H$10),0)</f>
        <v>#NAME?</v>
      </c>
      <c t="str" s="89" r="AR335">
        <f>IF(U334&gt;0,IF((U334+AF335)&lt;I$10,U334+AF335,I$10),0)</f>
        <v>#NAME?</v>
      </c>
      <c t="str" s="89" r="AS335">
        <f>IF(V334&gt;0,IF((V334+AG335)&lt;J$10,V334+AG335,J$10),0)</f>
        <v> -  </v>
      </c>
      <c t="str" s="89" r="AT335">
        <f>IF(W334&gt;0,IF((W334+AH335)&lt;K$10,W334+AH335,K$10),0)</f>
        <v> -  </v>
      </c>
      <c t="str" s="89" r="AU335">
        <f>IF(X334&gt;0,IF((X334+AI335)&lt;L$10,X334+AI335,L$10),0)</f>
        <v> -  </v>
      </c>
      <c t="str" s="89" r="AV335">
        <f>IF(Y334&gt;0,IF((Y334+AJ335)&lt;M$10,Y334+AJ335,M$10),0)</f>
        <v> -  </v>
      </c>
      <c t="str" s="89" r="AW335">
        <f>IF(Z334&gt;0,IF((Z334+AK335)&lt;N$10,Z334+AK335,N$10),0)</f>
        <v> -  </v>
      </c>
      <c t="str" s="89" r="AX335">
        <f>SUM(AN335:AW335)</f>
        <v>#NAME?</v>
      </c>
      <c s="89" r="AY335"/>
      <c t="str" s="91" r="AZ335">
        <f>IF(NOT(snowball),0,IF(Q334&lt;=0,0,IF(AN335+$C335&gt;Q334+AB335,Q334+AB335-AN335,$C335)))</f>
        <v>#NAME?</v>
      </c>
      <c t="str" s="89" r="BA335">
        <f>IF(NOT(snowball),0,IF(R334&lt;=0,0,IF($C335&lt;=SUM($AZ335:AZ335),0,IF(AO335+$C335-SUM($AZ335:AZ335)&gt;R334+AC335,R334+AC335-AO335,$C335-SUM($AZ335:AZ335)))))</f>
        <v>#NAME?</v>
      </c>
      <c t="str" s="89" r="BB335">
        <f>IF(NOT(snowball),0,IF(S334&lt;=0,0,IF($C335&lt;=SUM($AZ335:BA335),0,IF(AP335+$C335-SUM($AZ335:BA335)&gt;S334+AD335,S334+AD335-AP335,$C335-SUM($AZ335:BA335)))))</f>
        <v>#NAME?</v>
      </c>
      <c t="str" s="89" r="BC335">
        <f>IF(NOT(snowball),0,IF(T334&lt;=0,0,IF($C335&lt;=SUM($AZ335:BB335),0,IF(AQ335+$C335-SUM($AZ335:BB335)&gt;T334+AE335,T334+AE335-AQ335,$C335-SUM($AZ335:BB335)))))</f>
        <v>#NAME?</v>
      </c>
      <c t="str" s="89" r="BD335">
        <f>IF(NOT(snowball),0,IF(U334&lt;=0,0,IF($C335&lt;=SUM($AZ335:BC335),0,IF(AR335+$C335-SUM($AZ335:BC335)&gt;U334+AF335,U334+AF335-AR335,$C335-SUM($AZ335:BC335)))))</f>
        <v>#NAME?</v>
      </c>
      <c t="str" s="89" r="BE335">
        <f>IF(NOT(snowball),0,IF(V334&lt;=0,0,IF($C335&lt;=SUM($AZ335:BD335),0,IF(AS335+$C335-SUM($AZ335:BD335)&gt;V334+AG335,V334+AG335-AS335,$C335-SUM($AZ335:BD335)))))</f>
        <v>#NAME?</v>
      </c>
      <c t="str" s="89" r="BF335">
        <f>IF(NOT(snowball),0,IF(W334&lt;=0,0,IF($C335&lt;=SUM($AZ335:BE335),0,IF(AT335+$C335-SUM($AZ335:BE335)&gt;W334+AH335,W334+AH335-AT335,$C335-SUM($AZ335:BE335)))))</f>
        <v>#NAME?</v>
      </c>
      <c t="str" s="89" r="BG335">
        <f>IF(NOT(snowball),0,IF(X334&lt;=0,0,IF($C335&lt;=SUM($AZ335:BF335),0,IF(AU335+$C335-SUM($AZ335:BF335)&gt;X334+AI335,X334+AI335-AU335,$C335-SUM($AZ335:BF335)))))</f>
        <v>#NAME?</v>
      </c>
      <c t="str" s="89" r="BH335">
        <f>IF(NOT(snowball),0,IF(Y334&lt;=0,0,IF($C335&lt;=SUM($AZ335:BG335),0,IF(AV335+$C335-SUM($AZ335:BG335)&gt;Y334+AJ335,Y334+AJ335-AV335,$C335-SUM($AZ335:BG335)))))</f>
        <v>#NAME?</v>
      </c>
      <c t="str" s="89" r="BI335">
        <f>IF(NOT(snowball),0,IF(Z334&lt;=0,0,IF($C335&lt;=SUM($AZ335:BH335),0,IF(AW335+$C335-SUM($AZ335:BH335)&gt;Z334+AK335,Z334+AK335-AW335,$C335-SUM($AZ335:BH335)))))</f>
        <v>#NAME?</v>
      </c>
    </row>
    <row customHeight="1" r="336" ht="10.5">
      <c t="str" s="85" r="A336">
        <f>IF(SUM(Q335:Z335)&lt;=0,"",A335+1)</f>
        <v>#NAME?</v>
      </c>
      <c t="str" s="86" r="B336">
        <f>IF(A336="",NA(),DATE(YEAR(B335),MONTH(B335)+1,1))</f>
        <v>#NAME?</v>
      </c>
      <c t="str" s="87" r="C336">
        <f>IF(A336="","",IF(snowball,IF(($E$5-AX336)&lt;0,0,$E$5-AX336),"n/a")+D336)</f>
        <v>#NAME?</v>
      </c>
      <c s="88" r="D336"/>
      <c t="str" s="89" r="E336">
        <f>AN336+AZ336</f>
        <v>#NAME?</v>
      </c>
      <c t="str" s="89" r="F336">
        <f>AO336+BA336</f>
        <v>#NAME?</v>
      </c>
      <c t="str" s="89" r="G336">
        <f>AP336+BB336</f>
        <v>#NAME?</v>
      </c>
      <c t="str" s="89" r="H336">
        <f>AQ336+BC336</f>
        <v>#NAME?</v>
      </c>
      <c t="str" s="89" r="I336">
        <f>AR336+BD336</f>
        <v>#NAME?</v>
      </c>
      <c t="str" s="89" r="J336">
        <f>AS336+BE336</f>
        <v>#NAME?</v>
      </c>
      <c t="str" s="89" r="K336">
        <f>AT336+BF336</f>
        <v>#NAME?</v>
      </c>
      <c t="str" s="89" r="L336">
        <f>AU336+BG336</f>
        <v>#NAME?</v>
      </c>
      <c t="str" s="89" r="M336">
        <f>AV336+BH336</f>
        <v>#NAME?</v>
      </c>
      <c t="str" s="89" r="N336">
        <f>AW336+BI336</f>
        <v>#NAME?</v>
      </c>
      <c s="90" r="O336"/>
      <c t="str" s="89" r="P336">
        <f>SUM(Q336:Z336)</f>
        <v>#NAME?</v>
      </c>
      <c t="str" s="89" r="Q336">
        <f>IF(E$8=0,0,ROUND(Q335-(E336-AB336),2))</f>
        <v>#NAME?</v>
      </c>
      <c t="str" s="89" r="R336">
        <f>IF(F$8=0,0,ROUND(R335-(F336-AC336),2))</f>
        <v>#NAME?</v>
      </c>
      <c t="str" s="89" r="S336">
        <f>IF(G$8=0,0,ROUND(S335-(G336-AD336),2))</f>
        <v>#NAME?</v>
      </c>
      <c t="str" s="89" r="T336">
        <f>IF(H$8=0,0,ROUND(T335-(H336-AE336),2))</f>
        <v>#NAME?</v>
      </c>
      <c t="str" s="89" r="U336">
        <f>IF(I$8=0,0,ROUND(U335-(I336-AF336),2))</f>
        <v>#NAME?</v>
      </c>
      <c t="str" s="89" r="V336">
        <f>IF(J$8=0,0,ROUND(V335-(J336-AG336),2))</f>
        <v> -  </v>
      </c>
      <c t="str" s="89" r="W336">
        <f>IF(K$8=0,0,ROUND(W335-(K336-AH336),2))</f>
        <v> -  </v>
      </c>
      <c t="str" s="89" r="X336">
        <f>IF(L$8=0,0,ROUND(X335-(L336-AI336),2))</f>
        <v> -  </v>
      </c>
      <c t="str" s="89" r="Y336">
        <f>IF(M$8=0,0,ROUND(Y335-(M336-AJ336),2))</f>
        <v> -  </v>
      </c>
      <c t="str" s="89" r="Z336">
        <f>IF(N$8=0,0,ROUND(Z335-(N336-AK336),2))</f>
        <v> -  </v>
      </c>
      <c s="92" r="AA336"/>
      <c t="str" s="89" r="AB336">
        <f>ROUND(Q335*E$9/12,2)</f>
        <v>#NAME?</v>
      </c>
      <c t="str" s="89" r="AC336">
        <f>ROUND(R335*F$9/12,2)</f>
        <v>#NAME?</v>
      </c>
      <c t="str" s="89" r="AD336">
        <f>ROUND(S335*G$9/12,2)</f>
        <v>#NAME?</v>
      </c>
      <c t="str" s="89" r="AE336">
        <f>ROUND(T335*H$9/12,2)</f>
        <v>#NAME?</v>
      </c>
      <c t="str" s="89" r="AF336">
        <f>ROUND(U335*I$9/12,2)</f>
        <v>#NAME?</v>
      </c>
      <c t="str" s="89" r="AG336">
        <f>ROUND(V335*J$9/12,2)</f>
        <v> -  </v>
      </c>
      <c t="str" s="89" r="AH336">
        <f>ROUND(W335*K$9/12,2)</f>
        <v> -  </v>
      </c>
      <c t="str" s="89" r="AI336">
        <f>ROUND(X335*L$9/12,2)</f>
        <v> -  </v>
      </c>
      <c t="str" s="89" r="AJ336">
        <f>ROUND(Y335*M$9/12,2)</f>
        <v> -  </v>
      </c>
      <c t="str" s="89" r="AK336">
        <f>ROUND(Z335*N$9/12,2)</f>
        <v> -  </v>
      </c>
      <c t="str" s="89" r="AL336">
        <f>SUM(AB336:AK336)</f>
        <v>#NAME?</v>
      </c>
      <c s="93" r="AM336"/>
      <c t="str" s="89" r="AN336">
        <f>IF(Q335&gt;0,IF((Q335+AB336)&lt;E$10,Q335+AB336,E$10),0)</f>
        <v>#NAME?</v>
      </c>
      <c t="str" s="89" r="AO336">
        <f>IF(R335&gt;0,IF((R335+AC336)&lt;F$10,R335+AC336,F$10),0)</f>
        <v>#NAME?</v>
      </c>
      <c t="str" s="89" r="AP336">
        <f>IF(S335&gt;0,IF((S335+AD336)&lt;G$10,S335+AD336,G$10),0)</f>
        <v>#NAME?</v>
      </c>
      <c t="str" s="89" r="AQ336">
        <f>IF(T335&gt;0,IF((T335+AE336)&lt;H$10,T335+AE336,H$10),0)</f>
        <v>#NAME?</v>
      </c>
      <c t="str" s="89" r="AR336">
        <f>IF(U335&gt;0,IF((U335+AF336)&lt;I$10,U335+AF336,I$10),0)</f>
        <v>#NAME?</v>
      </c>
      <c t="str" s="89" r="AS336">
        <f>IF(V335&gt;0,IF((V335+AG336)&lt;J$10,V335+AG336,J$10),0)</f>
        <v> -  </v>
      </c>
      <c t="str" s="89" r="AT336">
        <f>IF(W335&gt;0,IF((W335+AH336)&lt;K$10,W335+AH336,K$10),0)</f>
        <v> -  </v>
      </c>
      <c t="str" s="89" r="AU336">
        <f>IF(X335&gt;0,IF((X335+AI336)&lt;L$10,X335+AI336,L$10),0)</f>
        <v> -  </v>
      </c>
      <c t="str" s="89" r="AV336">
        <f>IF(Y335&gt;0,IF((Y335+AJ336)&lt;M$10,Y335+AJ336,M$10),0)</f>
        <v> -  </v>
      </c>
      <c t="str" s="89" r="AW336">
        <f>IF(Z335&gt;0,IF((Z335+AK336)&lt;N$10,Z335+AK336,N$10),0)</f>
        <v> -  </v>
      </c>
      <c t="str" s="89" r="AX336">
        <f>SUM(AN336:AW336)</f>
        <v>#NAME?</v>
      </c>
      <c s="89" r="AY336"/>
      <c t="str" s="91" r="AZ336">
        <f>IF(NOT(snowball),0,IF(Q335&lt;=0,0,IF(AN336+$C336&gt;Q335+AB336,Q335+AB336-AN336,$C336)))</f>
        <v>#NAME?</v>
      </c>
      <c t="str" s="89" r="BA336">
        <f>IF(NOT(snowball),0,IF(R335&lt;=0,0,IF($C336&lt;=SUM($AZ336:AZ336),0,IF(AO336+$C336-SUM($AZ336:AZ336)&gt;R335+AC336,R335+AC336-AO336,$C336-SUM($AZ336:AZ336)))))</f>
        <v>#NAME?</v>
      </c>
      <c t="str" s="89" r="BB336">
        <f>IF(NOT(snowball),0,IF(S335&lt;=0,0,IF($C336&lt;=SUM($AZ336:BA336),0,IF(AP336+$C336-SUM($AZ336:BA336)&gt;S335+AD336,S335+AD336-AP336,$C336-SUM($AZ336:BA336)))))</f>
        <v>#NAME?</v>
      </c>
      <c t="str" s="89" r="BC336">
        <f>IF(NOT(snowball),0,IF(T335&lt;=0,0,IF($C336&lt;=SUM($AZ336:BB336),0,IF(AQ336+$C336-SUM($AZ336:BB336)&gt;T335+AE336,T335+AE336-AQ336,$C336-SUM($AZ336:BB336)))))</f>
        <v>#NAME?</v>
      </c>
      <c t="str" s="89" r="BD336">
        <f>IF(NOT(snowball),0,IF(U335&lt;=0,0,IF($C336&lt;=SUM($AZ336:BC336),0,IF(AR336+$C336-SUM($AZ336:BC336)&gt;U335+AF336,U335+AF336-AR336,$C336-SUM($AZ336:BC336)))))</f>
        <v>#NAME?</v>
      </c>
      <c t="str" s="89" r="BE336">
        <f>IF(NOT(snowball),0,IF(V335&lt;=0,0,IF($C336&lt;=SUM($AZ336:BD336),0,IF(AS336+$C336-SUM($AZ336:BD336)&gt;V335+AG336,V335+AG336-AS336,$C336-SUM($AZ336:BD336)))))</f>
        <v>#NAME?</v>
      </c>
      <c t="str" s="89" r="BF336">
        <f>IF(NOT(snowball),0,IF(W335&lt;=0,0,IF($C336&lt;=SUM($AZ336:BE336),0,IF(AT336+$C336-SUM($AZ336:BE336)&gt;W335+AH336,W335+AH336-AT336,$C336-SUM($AZ336:BE336)))))</f>
        <v>#NAME?</v>
      </c>
      <c t="str" s="89" r="BG336">
        <f>IF(NOT(snowball),0,IF(X335&lt;=0,0,IF($C336&lt;=SUM($AZ336:BF336),0,IF(AU336+$C336-SUM($AZ336:BF336)&gt;X335+AI336,X335+AI336-AU336,$C336-SUM($AZ336:BF336)))))</f>
        <v>#NAME?</v>
      </c>
      <c t="str" s="89" r="BH336">
        <f>IF(NOT(snowball),0,IF(Y335&lt;=0,0,IF($C336&lt;=SUM($AZ336:BG336),0,IF(AV336+$C336-SUM($AZ336:BG336)&gt;Y335+AJ336,Y335+AJ336-AV336,$C336-SUM($AZ336:BG336)))))</f>
        <v>#NAME?</v>
      </c>
      <c t="str" s="89" r="BI336">
        <f>IF(NOT(snowball),0,IF(Z335&lt;=0,0,IF($C336&lt;=SUM($AZ336:BH336),0,IF(AW336+$C336-SUM($AZ336:BH336)&gt;Z335+AK336,Z335+AK336-AW336,$C336-SUM($AZ336:BH336)))))</f>
        <v>#NAME?</v>
      </c>
    </row>
    <row customHeight="1" r="337" ht="10.5">
      <c t="str" s="85" r="A337">
        <f>IF(SUM(Q336:Z336)&lt;=0,"",A336+1)</f>
        <v>#NAME?</v>
      </c>
      <c t="str" s="86" r="B337">
        <f>IF(A337="",NA(),DATE(YEAR(B336),MONTH(B336)+1,1))</f>
        <v>#NAME?</v>
      </c>
      <c t="str" s="87" r="C337">
        <f>IF(A337="","",IF(snowball,IF(($E$5-AX337)&lt;0,0,$E$5-AX337),"n/a")+D337)</f>
        <v>#NAME?</v>
      </c>
      <c s="88" r="D337"/>
      <c t="str" s="89" r="E337">
        <f>AN337+AZ337</f>
        <v>#NAME?</v>
      </c>
      <c t="str" s="89" r="F337">
        <f>AO337+BA337</f>
        <v>#NAME?</v>
      </c>
      <c t="str" s="89" r="G337">
        <f>AP337+BB337</f>
        <v>#NAME?</v>
      </c>
      <c t="str" s="89" r="H337">
        <f>AQ337+BC337</f>
        <v>#NAME?</v>
      </c>
      <c t="str" s="89" r="I337">
        <f>AR337+BD337</f>
        <v>#NAME?</v>
      </c>
      <c t="str" s="89" r="J337">
        <f>AS337+BE337</f>
        <v>#NAME?</v>
      </c>
      <c t="str" s="89" r="K337">
        <f>AT337+BF337</f>
        <v>#NAME?</v>
      </c>
      <c t="str" s="89" r="L337">
        <f>AU337+BG337</f>
        <v>#NAME?</v>
      </c>
      <c t="str" s="89" r="M337">
        <f>AV337+BH337</f>
        <v>#NAME?</v>
      </c>
      <c t="str" s="89" r="N337">
        <f>AW337+BI337</f>
        <v>#NAME?</v>
      </c>
      <c s="90" r="O337"/>
      <c t="str" s="89" r="P337">
        <f>SUM(Q337:Z337)</f>
        <v>#NAME?</v>
      </c>
      <c t="str" s="89" r="Q337">
        <f>IF(E$8=0,0,ROUND(Q336-(E337-AB337),2))</f>
        <v>#NAME?</v>
      </c>
      <c t="str" s="89" r="R337">
        <f>IF(F$8=0,0,ROUND(R336-(F337-AC337),2))</f>
        <v>#NAME?</v>
      </c>
      <c t="str" s="89" r="S337">
        <f>IF(G$8=0,0,ROUND(S336-(G337-AD337),2))</f>
        <v>#NAME?</v>
      </c>
      <c t="str" s="89" r="T337">
        <f>IF(H$8=0,0,ROUND(T336-(H337-AE337),2))</f>
        <v>#NAME?</v>
      </c>
      <c t="str" s="89" r="U337">
        <f>IF(I$8=0,0,ROUND(U336-(I337-AF337),2))</f>
        <v>#NAME?</v>
      </c>
      <c t="str" s="89" r="V337">
        <f>IF(J$8=0,0,ROUND(V336-(J337-AG337),2))</f>
        <v> -  </v>
      </c>
      <c t="str" s="89" r="W337">
        <f>IF(K$8=0,0,ROUND(W336-(K337-AH337),2))</f>
        <v> -  </v>
      </c>
      <c t="str" s="89" r="X337">
        <f>IF(L$8=0,0,ROUND(X336-(L337-AI337),2))</f>
        <v> -  </v>
      </c>
      <c t="str" s="89" r="Y337">
        <f>IF(M$8=0,0,ROUND(Y336-(M337-AJ337),2))</f>
        <v> -  </v>
      </c>
      <c t="str" s="89" r="Z337">
        <f>IF(N$8=0,0,ROUND(Z336-(N337-AK337),2))</f>
        <v> -  </v>
      </c>
      <c s="92" r="AA337"/>
      <c t="str" s="89" r="AB337">
        <f>ROUND(Q336*E$9/12,2)</f>
        <v>#NAME?</v>
      </c>
      <c t="str" s="89" r="AC337">
        <f>ROUND(R336*F$9/12,2)</f>
        <v>#NAME?</v>
      </c>
      <c t="str" s="89" r="AD337">
        <f>ROUND(S336*G$9/12,2)</f>
        <v>#NAME?</v>
      </c>
      <c t="str" s="89" r="AE337">
        <f>ROUND(T336*H$9/12,2)</f>
        <v>#NAME?</v>
      </c>
      <c t="str" s="89" r="AF337">
        <f>ROUND(U336*I$9/12,2)</f>
        <v>#NAME?</v>
      </c>
      <c t="str" s="89" r="AG337">
        <f>ROUND(V336*J$9/12,2)</f>
        <v> -  </v>
      </c>
      <c t="str" s="89" r="AH337">
        <f>ROUND(W336*K$9/12,2)</f>
        <v> -  </v>
      </c>
      <c t="str" s="89" r="AI337">
        <f>ROUND(X336*L$9/12,2)</f>
        <v> -  </v>
      </c>
      <c t="str" s="89" r="AJ337">
        <f>ROUND(Y336*M$9/12,2)</f>
        <v> -  </v>
      </c>
      <c t="str" s="89" r="AK337">
        <f>ROUND(Z336*N$9/12,2)</f>
        <v> -  </v>
      </c>
      <c t="str" s="89" r="AL337">
        <f>SUM(AB337:AK337)</f>
        <v>#NAME?</v>
      </c>
      <c s="93" r="AM337"/>
      <c t="str" s="89" r="AN337">
        <f>IF(Q336&gt;0,IF((Q336+AB337)&lt;E$10,Q336+AB337,E$10),0)</f>
        <v>#NAME?</v>
      </c>
      <c t="str" s="89" r="AO337">
        <f>IF(R336&gt;0,IF((R336+AC337)&lt;F$10,R336+AC337,F$10),0)</f>
        <v>#NAME?</v>
      </c>
      <c t="str" s="89" r="AP337">
        <f>IF(S336&gt;0,IF((S336+AD337)&lt;G$10,S336+AD337,G$10),0)</f>
        <v>#NAME?</v>
      </c>
      <c t="str" s="89" r="AQ337">
        <f>IF(T336&gt;0,IF((T336+AE337)&lt;H$10,T336+AE337,H$10),0)</f>
        <v>#NAME?</v>
      </c>
      <c t="str" s="89" r="AR337">
        <f>IF(U336&gt;0,IF((U336+AF337)&lt;I$10,U336+AF337,I$10),0)</f>
        <v>#NAME?</v>
      </c>
      <c t="str" s="89" r="AS337">
        <f>IF(V336&gt;0,IF((V336+AG337)&lt;J$10,V336+AG337,J$10),0)</f>
        <v> -  </v>
      </c>
      <c t="str" s="89" r="AT337">
        <f>IF(W336&gt;0,IF((W336+AH337)&lt;K$10,W336+AH337,K$10),0)</f>
        <v> -  </v>
      </c>
      <c t="str" s="89" r="AU337">
        <f>IF(X336&gt;0,IF((X336+AI337)&lt;L$10,X336+AI337,L$10),0)</f>
        <v> -  </v>
      </c>
      <c t="str" s="89" r="AV337">
        <f>IF(Y336&gt;0,IF((Y336+AJ337)&lt;M$10,Y336+AJ337,M$10),0)</f>
        <v> -  </v>
      </c>
      <c t="str" s="89" r="AW337">
        <f>IF(Z336&gt;0,IF((Z336+AK337)&lt;N$10,Z336+AK337,N$10),0)</f>
        <v> -  </v>
      </c>
      <c t="str" s="89" r="AX337">
        <f>SUM(AN337:AW337)</f>
        <v>#NAME?</v>
      </c>
      <c s="89" r="AY337"/>
      <c t="str" s="91" r="AZ337">
        <f>IF(NOT(snowball),0,IF(Q336&lt;=0,0,IF(AN337+$C337&gt;Q336+AB337,Q336+AB337-AN337,$C337)))</f>
        <v>#NAME?</v>
      </c>
      <c t="str" s="89" r="BA337">
        <f>IF(NOT(snowball),0,IF(R336&lt;=0,0,IF($C337&lt;=SUM($AZ337:AZ337),0,IF(AO337+$C337-SUM($AZ337:AZ337)&gt;R336+AC337,R336+AC337-AO337,$C337-SUM($AZ337:AZ337)))))</f>
        <v>#NAME?</v>
      </c>
      <c t="str" s="89" r="BB337">
        <f>IF(NOT(snowball),0,IF(S336&lt;=0,0,IF($C337&lt;=SUM($AZ337:BA337),0,IF(AP337+$C337-SUM($AZ337:BA337)&gt;S336+AD337,S336+AD337-AP337,$C337-SUM($AZ337:BA337)))))</f>
        <v>#NAME?</v>
      </c>
      <c t="str" s="89" r="BC337">
        <f>IF(NOT(snowball),0,IF(T336&lt;=0,0,IF($C337&lt;=SUM($AZ337:BB337),0,IF(AQ337+$C337-SUM($AZ337:BB337)&gt;T336+AE337,T336+AE337-AQ337,$C337-SUM($AZ337:BB337)))))</f>
        <v>#NAME?</v>
      </c>
      <c t="str" s="89" r="BD337">
        <f>IF(NOT(snowball),0,IF(U336&lt;=0,0,IF($C337&lt;=SUM($AZ337:BC337),0,IF(AR337+$C337-SUM($AZ337:BC337)&gt;U336+AF337,U336+AF337-AR337,$C337-SUM($AZ337:BC337)))))</f>
        <v>#NAME?</v>
      </c>
      <c t="str" s="89" r="BE337">
        <f>IF(NOT(snowball),0,IF(V336&lt;=0,0,IF($C337&lt;=SUM($AZ337:BD337),0,IF(AS337+$C337-SUM($AZ337:BD337)&gt;V336+AG337,V336+AG337-AS337,$C337-SUM($AZ337:BD337)))))</f>
        <v>#NAME?</v>
      </c>
      <c t="str" s="89" r="BF337">
        <f>IF(NOT(snowball),0,IF(W336&lt;=0,0,IF($C337&lt;=SUM($AZ337:BE337),0,IF(AT337+$C337-SUM($AZ337:BE337)&gt;W336+AH337,W336+AH337-AT337,$C337-SUM($AZ337:BE337)))))</f>
        <v>#NAME?</v>
      </c>
      <c t="str" s="89" r="BG337">
        <f>IF(NOT(snowball),0,IF(X336&lt;=0,0,IF($C337&lt;=SUM($AZ337:BF337),0,IF(AU337+$C337-SUM($AZ337:BF337)&gt;X336+AI337,X336+AI337-AU337,$C337-SUM($AZ337:BF337)))))</f>
        <v>#NAME?</v>
      </c>
      <c t="str" s="89" r="BH337">
        <f>IF(NOT(snowball),0,IF(Y336&lt;=0,0,IF($C337&lt;=SUM($AZ337:BG337),0,IF(AV337+$C337-SUM($AZ337:BG337)&gt;Y336+AJ337,Y336+AJ337-AV337,$C337-SUM($AZ337:BG337)))))</f>
        <v>#NAME?</v>
      </c>
      <c t="str" s="89" r="BI337">
        <f>IF(NOT(snowball),0,IF(Z336&lt;=0,0,IF($C337&lt;=SUM($AZ337:BH337),0,IF(AW337+$C337-SUM($AZ337:BH337)&gt;Z336+AK337,Z336+AK337-AW337,$C337-SUM($AZ337:BH337)))))</f>
        <v>#NAME?</v>
      </c>
    </row>
    <row customHeight="1" r="338" ht="10.5">
      <c t="str" s="85" r="A338">
        <f>IF(SUM(Q337:Z337)&lt;=0,"",A337+1)</f>
        <v>#NAME?</v>
      </c>
      <c t="str" s="86" r="B338">
        <f>IF(A338="",NA(),DATE(YEAR(B337),MONTH(B337)+1,1))</f>
        <v>#NAME?</v>
      </c>
      <c t="str" s="87" r="C338">
        <f>IF(A338="","",IF(snowball,IF(($E$5-AX338)&lt;0,0,$E$5-AX338),"n/a")+D338)</f>
        <v>#NAME?</v>
      </c>
      <c s="88" r="D338"/>
      <c t="str" s="89" r="E338">
        <f>AN338+AZ338</f>
        <v>#NAME?</v>
      </c>
      <c t="str" s="89" r="F338">
        <f>AO338+BA338</f>
        <v>#NAME?</v>
      </c>
      <c t="str" s="89" r="G338">
        <f>AP338+BB338</f>
        <v>#NAME?</v>
      </c>
      <c t="str" s="89" r="H338">
        <f>AQ338+BC338</f>
        <v>#NAME?</v>
      </c>
      <c t="str" s="89" r="I338">
        <f>AR338+BD338</f>
        <v>#NAME?</v>
      </c>
      <c t="str" s="89" r="J338">
        <f>AS338+BE338</f>
        <v>#NAME?</v>
      </c>
      <c t="str" s="89" r="K338">
        <f>AT338+BF338</f>
        <v>#NAME?</v>
      </c>
      <c t="str" s="89" r="L338">
        <f>AU338+BG338</f>
        <v>#NAME?</v>
      </c>
      <c t="str" s="89" r="M338">
        <f>AV338+BH338</f>
        <v>#NAME?</v>
      </c>
      <c t="str" s="89" r="N338">
        <f>AW338+BI338</f>
        <v>#NAME?</v>
      </c>
      <c s="90" r="O338"/>
      <c t="str" s="89" r="P338">
        <f>SUM(Q338:Z338)</f>
        <v>#NAME?</v>
      </c>
      <c t="str" s="89" r="Q338">
        <f>IF(E$8=0,0,ROUND(Q337-(E338-AB338),2))</f>
        <v>#NAME?</v>
      </c>
      <c t="str" s="89" r="R338">
        <f>IF(F$8=0,0,ROUND(R337-(F338-AC338),2))</f>
        <v>#NAME?</v>
      </c>
      <c t="str" s="89" r="S338">
        <f>IF(G$8=0,0,ROUND(S337-(G338-AD338),2))</f>
        <v>#NAME?</v>
      </c>
      <c t="str" s="89" r="T338">
        <f>IF(H$8=0,0,ROUND(T337-(H338-AE338),2))</f>
        <v>#NAME?</v>
      </c>
      <c t="str" s="89" r="U338">
        <f>IF(I$8=0,0,ROUND(U337-(I338-AF338),2))</f>
        <v>#NAME?</v>
      </c>
      <c t="str" s="89" r="V338">
        <f>IF(J$8=0,0,ROUND(V337-(J338-AG338),2))</f>
        <v> -  </v>
      </c>
      <c t="str" s="89" r="W338">
        <f>IF(K$8=0,0,ROUND(W337-(K338-AH338),2))</f>
        <v> -  </v>
      </c>
      <c t="str" s="89" r="X338">
        <f>IF(L$8=0,0,ROUND(X337-(L338-AI338),2))</f>
        <v> -  </v>
      </c>
      <c t="str" s="89" r="Y338">
        <f>IF(M$8=0,0,ROUND(Y337-(M338-AJ338),2))</f>
        <v> -  </v>
      </c>
      <c t="str" s="89" r="Z338">
        <f>IF(N$8=0,0,ROUND(Z337-(N338-AK338),2))</f>
        <v> -  </v>
      </c>
      <c s="92" r="AA338"/>
      <c t="str" s="89" r="AB338">
        <f>ROUND(Q337*E$9/12,2)</f>
        <v>#NAME?</v>
      </c>
      <c t="str" s="89" r="AC338">
        <f>ROUND(R337*F$9/12,2)</f>
        <v>#NAME?</v>
      </c>
      <c t="str" s="89" r="AD338">
        <f>ROUND(S337*G$9/12,2)</f>
        <v>#NAME?</v>
      </c>
      <c t="str" s="89" r="AE338">
        <f>ROUND(T337*H$9/12,2)</f>
        <v>#NAME?</v>
      </c>
      <c t="str" s="89" r="AF338">
        <f>ROUND(U337*I$9/12,2)</f>
        <v>#NAME?</v>
      </c>
      <c t="str" s="89" r="AG338">
        <f>ROUND(V337*J$9/12,2)</f>
        <v> -  </v>
      </c>
      <c t="str" s="89" r="AH338">
        <f>ROUND(W337*K$9/12,2)</f>
        <v> -  </v>
      </c>
      <c t="str" s="89" r="AI338">
        <f>ROUND(X337*L$9/12,2)</f>
        <v> -  </v>
      </c>
      <c t="str" s="89" r="AJ338">
        <f>ROUND(Y337*M$9/12,2)</f>
        <v> -  </v>
      </c>
      <c t="str" s="89" r="AK338">
        <f>ROUND(Z337*N$9/12,2)</f>
        <v> -  </v>
      </c>
      <c t="str" s="89" r="AL338">
        <f>SUM(AB338:AK338)</f>
        <v>#NAME?</v>
      </c>
      <c s="93" r="AM338"/>
      <c t="str" s="89" r="AN338">
        <f>IF(Q337&gt;0,IF((Q337+AB338)&lt;E$10,Q337+AB338,E$10),0)</f>
        <v>#NAME?</v>
      </c>
      <c t="str" s="89" r="AO338">
        <f>IF(R337&gt;0,IF((R337+AC338)&lt;F$10,R337+AC338,F$10),0)</f>
        <v>#NAME?</v>
      </c>
      <c t="str" s="89" r="AP338">
        <f>IF(S337&gt;0,IF((S337+AD338)&lt;G$10,S337+AD338,G$10),0)</f>
        <v>#NAME?</v>
      </c>
      <c t="str" s="89" r="AQ338">
        <f>IF(T337&gt;0,IF((T337+AE338)&lt;H$10,T337+AE338,H$10),0)</f>
        <v>#NAME?</v>
      </c>
      <c t="str" s="89" r="AR338">
        <f>IF(U337&gt;0,IF((U337+AF338)&lt;I$10,U337+AF338,I$10),0)</f>
        <v>#NAME?</v>
      </c>
      <c t="str" s="89" r="AS338">
        <f>IF(V337&gt;0,IF((V337+AG338)&lt;J$10,V337+AG338,J$10),0)</f>
        <v> -  </v>
      </c>
      <c t="str" s="89" r="AT338">
        <f>IF(W337&gt;0,IF((W337+AH338)&lt;K$10,W337+AH338,K$10),0)</f>
        <v> -  </v>
      </c>
      <c t="str" s="89" r="AU338">
        <f>IF(X337&gt;0,IF((X337+AI338)&lt;L$10,X337+AI338,L$10),0)</f>
        <v> -  </v>
      </c>
      <c t="str" s="89" r="AV338">
        <f>IF(Y337&gt;0,IF((Y337+AJ338)&lt;M$10,Y337+AJ338,M$10),0)</f>
        <v> -  </v>
      </c>
      <c t="str" s="89" r="AW338">
        <f>IF(Z337&gt;0,IF((Z337+AK338)&lt;N$10,Z337+AK338,N$10),0)</f>
        <v> -  </v>
      </c>
      <c t="str" s="89" r="AX338">
        <f>SUM(AN338:AW338)</f>
        <v>#NAME?</v>
      </c>
      <c s="89" r="AY338"/>
      <c t="str" s="91" r="AZ338">
        <f>IF(NOT(snowball),0,IF(Q337&lt;=0,0,IF(AN338+$C338&gt;Q337+AB338,Q337+AB338-AN338,$C338)))</f>
        <v>#NAME?</v>
      </c>
      <c t="str" s="89" r="BA338">
        <f>IF(NOT(snowball),0,IF(R337&lt;=0,0,IF($C338&lt;=SUM($AZ338:AZ338),0,IF(AO338+$C338-SUM($AZ338:AZ338)&gt;R337+AC338,R337+AC338-AO338,$C338-SUM($AZ338:AZ338)))))</f>
        <v>#NAME?</v>
      </c>
      <c t="str" s="89" r="BB338">
        <f>IF(NOT(snowball),0,IF(S337&lt;=0,0,IF($C338&lt;=SUM($AZ338:BA338),0,IF(AP338+$C338-SUM($AZ338:BA338)&gt;S337+AD338,S337+AD338-AP338,$C338-SUM($AZ338:BA338)))))</f>
        <v>#NAME?</v>
      </c>
      <c t="str" s="89" r="BC338">
        <f>IF(NOT(snowball),0,IF(T337&lt;=0,0,IF($C338&lt;=SUM($AZ338:BB338),0,IF(AQ338+$C338-SUM($AZ338:BB338)&gt;T337+AE338,T337+AE338-AQ338,$C338-SUM($AZ338:BB338)))))</f>
        <v>#NAME?</v>
      </c>
      <c t="str" s="89" r="BD338">
        <f>IF(NOT(snowball),0,IF(U337&lt;=0,0,IF($C338&lt;=SUM($AZ338:BC338),0,IF(AR338+$C338-SUM($AZ338:BC338)&gt;U337+AF338,U337+AF338-AR338,$C338-SUM($AZ338:BC338)))))</f>
        <v>#NAME?</v>
      </c>
      <c t="str" s="89" r="BE338">
        <f>IF(NOT(snowball),0,IF(V337&lt;=0,0,IF($C338&lt;=SUM($AZ338:BD338),0,IF(AS338+$C338-SUM($AZ338:BD338)&gt;V337+AG338,V337+AG338-AS338,$C338-SUM($AZ338:BD338)))))</f>
        <v>#NAME?</v>
      </c>
      <c t="str" s="89" r="BF338">
        <f>IF(NOT(snowball),0,IF(W337&lt;=0,0,IF($C338&lt;=SUM($AZ338:BE338),0,IF(AT338+$C338-SUM($AZ338:BE338)&gt;W337+AH338,W337+AH338-AT338,$C338-SUM($AZ338:BE338)))))</f>
        <v>#NAME?</v>
      </c>
      <c t="str" s="89" r="BG338">
        <f>IF(NOT(snowball),0,IF(X337&lt;=0,0,IF($C338&lt;=SUM($AZ338:BF338),0,IF(AU338+$C338-SUM($AZ338:BF338)&gt;X337+AI338,X337+AI338-AU338,$C338-SUM($AZ338:BF338)))))</f>
        <v>#NAME?</v>
      </c>
      <c t="str" s="89" r="BH338">
        <f>IF(NOT(snowball),0,IF(Y337&lt;=0,0,IF($C338&lt;=SUM($AZ338:BG338),0,IF(AV338+$C338-SUM($AZ338:BG338)&gt;Y337+AJ338,Y337+AJ338-AV338,$C338-SUM($AZ338:BG338)))))</f>
        <v>#NAME?</v>
      </c>
      <c t="str" s="89" r="BI338">
        <f>IF(NOT(snowball),0,IF(Z337&lt;=0,0,IF($C338&lt;=SUM($AZ338:BH338),0,IF(AW338+$C338-SUM($AZ338:BH338)&gt;Z337+AK338,Z337+AK338-AW338,$C338-SUM($AZ338:BH338)))))</f>
        <v>#NAME?</v>
      </c>
    </row>
    <row customHeight="1" r="339" ht="10.5">
      <c t="str" s="85" r="A339">
        <f>IF(SUM(Q338:Z338)&lt;=0,"",A338+1)</f>
        <v>#NAME?</v>
      </c>
      <c t="str" s="86" r="B339">
        <f>IF(A339="",NA(),DATE(YEAR(B338),MONTH(B338)+1,1))</f>
        <v>#NAME?</v>
      </c>
      <c t="str" s="87" r="C339">
        <f>IF(A339="","",IF(snowball,IF(($E$5-AX339)&lt;0,0,$E$5-AX339),"n/a")+D339)</f>
        <v>#NAME?</v>
      </c>
      <c s="88" r="D339"/>
      <c t="str" s="89" r="E339">
        <f>AN339+AZ339</f>
        <v>#NAME?</v>
      </c>
      <c t="str" s="89" r="F339">
        <f>AO339+BA339</f>
        <v>#NAME?</v>
      </c>
      <c t="str" s="89" r="G339">
        <f>AP339+BB339</f>
        <v>#NAME?</v>
      </c>
      <c t="str" s="89" r="H339">
        <f>AQ339+BC339</f>
        <v>#NAME?</v>
      </c>
      <c t="str" s="89" r="I339">
        <f>AR339+BD339</f>
        <v>#NAME?</v>
      </c>
      <c t="str" s="89" r="J339">
        <f>AS339+BE339</f>
        <v>#NAME?</v>
      </c>
      <c t="str" s="89" r="K339">
        <f>AT339+BF339</f>
        <v>#NAME?</v>
      </c>
      <c t="str" s="89" r="L339">
        <f>AU339+BG339</f>
        <v>#NAME?</v>
      </c>
      <c t="str" s="89" r="M339">
        <f>AV339+BH339</f>
        <v>#NAME?</v>
      </c>
      <c t="str" s="89" r="N339">
        <f>AW339+BI339</f>
        <v>#NAME?</v>
      </c>
      <c s="90" r="O339"/>
      <c t="str" s="89" r="P339">
        <f>SUM(Q339:Z339)</f>
        <v>#NAME?</v>
      </c>
      <c t="str" s="89" r="Q339">
        <f>IF(E$8=0,0,ROUND(Q338-(E339-AB339),2))</f>
        <v>#NAME?</v>
      </c>
      <c t="str" s="89" r="R339">
        <f>IF(F$8=0,0,ROUND(R338-(F339-AC339),2))</f>
        <v>#NAME?</v>
      </c>
      <c t="str" s="89" r="S339">
        <f>IF(G$8=0,0,ROUND(S338-(G339-AD339),2))</f>
        <v>#NAME?</v>
      </c>
      <c t="str" s="89" r="T339">
        <f>IF(H$8=0,0,ROUND(T338-(H339-AE339),2))</f>
        <v>#NAME?</v>
      </c>
      <c t="str" s="89" r="U339">
        <f>IF(I$8=0,0,ROUND(U338-(I339-AF339),2))</f>
        <v>#NAME?</v>
      </c>
      <c t="str" s="89" r="V339">
        <f>IF(J$8=0,0,ROUND(V338-(J339-AG339),2))</f>
        <v> -  </v>
      </c>
      <c t="str" s="89" r="W339">
        <f>IF(K$8=0,0,ROUND(W338-(K339-AH339),2))</f>
        <v> -  </v>
      </c>
      <c t="str" s="89" r="X339">
        <f>IF(L$8=0,0,ROUND(X338-(L339-AI339),2))</f>
        <v> -  </v>
      </c>
      <c t="str" s="89" r="Y339">
        <f>IF(M$8=0,0,ROUND(Y338-(M339-AJ339),2))</f>
        <v> -  </v>
      </c>
      <c t="str" s="89" r="Z339">
        <f>IF(N$8=0,0,ROUND(Z338-(N339-AK339),2))</f>
        <v> -  </v>
      </c>
      <c s="92" r="AA339"/>
      <c t="str" s="89" r="AB339">
        <f>ROUND(Q338*E$9/12,2)</f>
        <v>#NAME?</v>
      </c>
      <c t="str" s="89" r="AC339">
        <f>ROUND(R338*F$9/12,2)</f>
        <v>#NAME?</v>
      </c>
      <c t="str" s="89" r="AD339">
        <f>ROUND(S338*G$9/12,2)</f>
        <v>#NAME?</v>
      </c>
      <c t="str" s="89" r="AE339">
        <f>ROUND(T338*H$9/12,2)</f>
        <v>#NAME?</v>
      </c>
      <c t="str" s="89" r="AF339">
        <f>ROUND(U338*I$9/12,2)</f>
        <v>#NAME?</v>
      </c>
      <c t="str" s="89" r="AG339">
        <f>ROUND(V338*J$9/12,2)</f>
        <v> -  </v>
      </c>
      <c t="str" s="89" r="AH339">
        <f>ROUND(W338*K$9/12,2)</f>
        <v> -  </v>
      </c>
      <c t="str" s="89" r="AI339">
        <f>ROUND(X338*L$9/12,2)</f>
        <v> -  </v>
      </c>
      <c t="str" s="89" r="AJ339">
        <f>ROUND(Y338*M$9/12,2)</f>
        <v> -  </v>
      </c>
      <c t="str" s="89" r="AK339">
        <f>ROUND(Z338*N$9/12,2)</f>
        <v> -  </v>
      </c>
      <c t="str" s="89" r="AL339">
        <f>SUM(AB339:AK339)</f>
        <v>#NAME?</v>
      </c>
      <c s="93" r="AM339"/>
      <c t="str" s="89" r="AN339">
        <f>IF(Q338&gt;0,IF((Q338+AB339)&lt;E$10,Q338+AB339,E$10),0)</f>
        <v>#NAME?</v>
      </c>
      <c t="str" s="89" r="AO339">
        <f>IF(R338&gt;0,IF((R338+AC339)&lt;F$10,R338+AC339,F$10),0)</f>
        <v>#NAME?</v>
      </c>
      <c t="str" s="89" r="AP339">
        <f>IF(S338&gt;0,IF((S338+AD339)&lt;G$10,S338+AD339,G$10),0)</f>
        <v>#NAME?</v>
      </c>
      <c t="str" s="89" r="AQ339">
        <f>IF(T338&gt;0,IF((T338+AE339)&lt;H$10,T338+AE339,H$10),0)</f>
        <v>#NAME?</v>
      </c>
      <c t="str" s="89" r="AR339">
        <f>IF(U338&gt;0,IF((U338+AF339)&lt;I$10,U338+AF339,I$10),0)</f>
        <v>#NAME?</v>
      </c>
      <c t="str" s="89" r="AS339">
        <f>IF(V338&gt;0,IF((V338+AG339)&lt;J$10,V338+AG339,J$10),0)</f>
        <v> -  </v>
      </c>
      <c t="str" s="89" r="AT339">
        <f>IF(W338&gt;0,IF((W338+AH339)&lt;K$10,W338+AH339,K$10),0)</f>
        <v> -  </v>
      </c>
      <c t="str" s="89" r="AU339">
        <f>IF(X338&gt;0,IF((X338+AI339)&lt;L$10,X338+AI339,L$10),0)</f>
        <v> -  </v>
      </c>
      <c t="str" s="89" r="AV339">
        <f>IF(Y338&gt;0,IF((Y338+AJ339)&lt;M$10,Y338+AJ339,M$10),0)</f>
        <v> -  </v>
      </c>
      <c t="str" s="89" r="AW339">
        <f>IF(Z338&gt;0,IF((Z338+AK339)&lt;N$10,Z338+AK339,N$10),0)</f>
        <v> -  </v>
      </c>
      <c t="str" s="89" r="AX339">
        <f>SUM(AN339:AW339)</f>
        <v>#NAME?</v>
      </c>
      <c s="89" r="AY339"/>
      <c t="str" s="91" r="AZ339">
        <f>IF(NOT(snowball),0,IF(Q338&lt;=0,0,IF(AN339+$C339&gt;Q338+AB339,Q338+AB339-AN339,$C339)))</f>
        <v>#NAME?</v>
      </c>
      <c t="str" s="89" r="BA339">
        <f>IF(NOT(snowball),0,IF(R338&lt;=0,0,IF($C339&lt;=SUM($AZ339:AZ339),0,IF(AO339+$C339-SUM($AZ339:AZ339)&gt;R338+AC339,R338+AC339-AO339,$C339-SUM($AZ339:AZ339)))))</f>
        <v>#NAME?</v>
      </c>
      <c t="str" s="89" r="BB339">
        <f>IF(NOT(snowball),0,IF(S338&lt;=0,0,IF($C339&lt;=SUM($AZ339:BA339),0,IF(AP339+$C339-SUM($AZ339:BA339)&gt;S338+AD339,S338+AD339-AP339,$C339-SUM($AZ339:BA339)))))</f>
        <v>#NAME?</v>
      </c>
      <c t="str" s="89" r="BC339">
        <f>IF(NOT(snowball),0,IF(T338&lt;=0,0,IF($C339&lt;=SUM($AZ339:BB339),0,IF(AQ339+$C339-SUM($AZ339:BB339)&gt;T338+AE339,T338+AE339-AQ339,$C339-SUM($AZ339:BB339)))))</f>
        <v>#NAME?</v>
      </c>
      <c t="str" s="89" r="BD339">
        <f>IF(NOT(snowball),0,IF(U338&lt;=0,0,IF($C339&lt;=SUM($AZ339:BC339),0,IF(AR339+$C339-SUM($AZ339:BC339)&gt;U338+AF339,U338+AF339-AR339,$C339-SUM($AZ339:BC339)))))</f>
        <v>#NAME?</v>
      </c>
      <c t="str" s="89" r="BE339">
        <f>IF(NOT(snowball),0,IF(V338&lt;=0,0,IF($C339&lt;=SUM($AZ339:BD339),0,IF(AS339+$C339-SUM($AZ339:BD339)&gt;V338+AG339,V338+AG339-AS339,$C339-SUM($AZ339:BD339)))))</f>
        <v>#NAME?</v>
      </c>
      <c t="str" s="89" r="BF339">
        <f>IF(NOT(snowball),0,IF(W338&lt;=0,0,IF($C339&lt;=SUM($AZ339:BE339),0,IF(AT339+$C339-SUM($AZ339:BE339)&gt;W338+AH339,W338+AH339-AT339,$C339-SUM($AZ339:BE339)))))</f>
        <v>#NAME?</v>
      </c>
      <c t="str" s="89" r="BG339">
        <f>IF(NOT(snowball),0,IF(X338&lt;=0,0,IF($C339&lt;=SUM($AZ339:BF339),0,IF(AU339+$C339-SUM($AZ339:BF339)&gt;X338+AI339,X338+AI339-AU339,$C339-SUM($AZ339:BF339)))))</f>
        <v>#NAME?</v>
      </c>
      <c t="str" s="89" r="BH339">
        <f>IF(NOT(snowball),0,IF(Y338&lt;=0,0,IF($C339&lt;=SUM($AZ339:BG339),0,IF(AV339+$C339-SUM($AZ339:BG339)&gt;Y338+AJ339,Y338+AJ339-AV339,$C339-SUM($AZ339:BG339)))))</f>
        <v>#NAME?</v>
      </c>
      <c t="str" s="89" r="BI339">
        <f>IF(NOT(snowball),0,IF(Z338&lt;=0,0,IF($C339&lt;=SUM($AZ339:BH339),0,IF(AW339+$C339-SUM($AZ339:BH339)&gt;Z338+AK339,Z338+AK339-AW339,$C339-SUM($AZ339:BH339)))))</f>
        <v>#NAME?</v>
      </c>
    </row>
    <row customHeight="1" r="340" ht="10.5">
      <c t="str" s="85" r="A340">
        <f>IF(SUM(Q339:Z339)&lt;=0,"",A339+1)</f>
        <v>#NAME?</v>
      </c>
      <c t="str" s="86" r="B340">
        <f>IF(A340="",NA(),DATE(YEAR(B339),MONTH(B339)+1,1))</f>
        <v>#NAME?</v>
      </c>
      <c t="str" s="87" r="C340">
        <f>IF(A340="","",IF(snowball,IF(($E$5-AX340)&lt;0,0,$E$5-AX340),"n/a")+D340)</f>
        <v>#NAME?</v>
      </c>
      <c s="88" r="D340"/>
      <c t="str" s="89" r="E340">
        <f>AN340+AZ340</f>
        <v>#NAME?</v>
      </c>
      <c t="str" s="89" r="F340">
        <f>AO340+BA340</f>
        <v>#NAME?</v>
      </c>
      <c t="str" s="89" r="G340">
        <f>AP340+BB340</f>
        <v>#NAME?</v>
      </c>
      <c t="str" s="89" r="H340">
        <f>AQ340+BC340</f>
        <v>#NAME?</v>
      </c>
      <c t="str" s="89" r="I340">
        <f>AR340+BD340</f>
        <v>#NAME?</v>
      </c>
      <c t="str" s="89" r="J340">
        <f>AS340+BE340</f>
        <v>#NAME?</v>
      </c>
      <c t="str" s="89" r="K340">
        <f>AT340+BF340</f>
        <v>#NAME?</v>
      </c>
      <c t="str" s="89" r="L340">
        <f>AU340+BG340</f>
        <v>#NAME?</v>
      </c>
      <c t="str" s="89" r="M340">
        <f>AV340+BH340</f>
        <v>#NAME?</v>
      </c>
      <c t="str" s="89" r="N340">
        <f>AW340+BI340</f>
        <v>#NAME?</v>
      </c>
      <c s="90" r="O340"/>
      <c t="str" s="89" r="P340">
        <f>SUM(Q340:Z340)</f>
        <v>#NAME?</v>
      </c>
      <c t="str" s="89" r="Q340">
        <f>IF(E$8=0,0,ROUND(Q339-(E340-AB340),2))</f>
        <v>#NAME?</v>
      </c>
      <c t="str" s="89" r="R340">
        <f>IF(F$8=0,0,ROUND(R339-(F340-AC340),2))</f>
        <v>#NAME?</v>
      </c>
      <c t="str" s="89" r="S340">
        <f>IF(G$8=0,0,ROUND(S339-(G340-AD340),2))</f>
        <v>#NAME?</v>
      </c>
      <c t="str" s="89" r="T340">
        <f>IF(H$8=0,0,ROUND(T339-(H340-AE340),2))</f>
        <v>#NAME?</v>
      </c>
      <c t="str" s="89" r="U340">
        <f>IF(I$8=0,0,ROUND(U339-(I340-AF340),2))</f>
        <v>#NAME?</v>
      </c>
      <c t="str" s="89" r="V340">
        <f>IF(J$8=0,0,ROUND(V339-(J340-AG340),2))</f>
        <v> -  </v>
      </c>
      <c t="str" s="89" r="W340">
        <f>IF(K$8=0,0,ROUND(W339-(K340-AH340),2))</f>
        <v> -  </v>
      </c>
      <c t="str" s="89" r="X340">
        <f>IF(L$8=0,0,ROUND(X339-(L340-AI340),2))</f>
        <v> -  </v>
      </c>
      <c t="str" s="89" r="Y340">
        <f>IF(M$8=0,0,ROUND(Y339-(M340-AJ340),2))</f>
        <v> -  </v>
      </c>
      <c t="str" s="89" r="Z340">
        <f>IF(N$8=0,0,ROUND(Z339-(N340-AK340),2))</f>
        <v> -  </v>
      </c>
      <c s="92" r="AA340"/>
      <c t="str" s="89" r="AB340">
        <f>ROUND(Q339*E$9/12,2)</f>
        <v>#NAME?</v>
      </c>
      <c t="str" s="89" r="AC340">
        <f>ROUND(R339*F$9/12,2)</f>
        <v>#NAME?</v>
      </c>
      <c t="str" s="89" r="AD340">
        <f>ROUND(S339*G$9/12,2)</f>
        <v>#NAME?</v>
      </c>
      <c t="str" s="89" r="AE340">
        <f>ROUND(T339*H$9/12,2)</f>
        <v>#NAME?</v>
      </c>
      <c t="str" s="89" r="AF340">
        <f>ROUND(U339*I$9/12,2)</f>
        <v>#NAME?</v>
      </c>
      <c t="str" s="89" r="AG340">
        <f>ROUND(V339*J$9/12,2)</f>
        <v> -  </v>
      </c>
      <c t="str" s="89" r="AH340">
        <f>ROUND(W339*K$9/12,2)</f>
        <v> -  </v>
      </c>
      <c t="str" s="89" r="AI340">
        <f>ROUND(X339*L$9/12,2)</f>
        <v> -  </v>
      </c>
      <c t="str" s="89" r="AJ340">
        <f>ROUND(Y339*M$9/12,2)</f>
        <v> -  </v>
      </c>
      <c t="str" s="89" r="AK340">
        <f>ROUND(Z339*N$9/12,2)</f>
        <v> -  </v>
      </c>
      <c t="str" s="89" r="AL340">
        <f>SUM(AB340:AK340)</f>
        <v>#NAME?</v>
      </c>
      <c s="93" r="AM340"/>
      <c t="str" s="89" r="AN340">
        <f>IF(Q339&gt;0,IF((Q339+AB340)&lt;E$10,Q339+AB340,E$10),0)</f>
        <v>#NAME?</v>
      </c>
      <c t="str" s="89" r="AO340">
        <f>IF(R339&gt;0,IF((R339+AC340)&lt;F$10,R339+AC340,F$10),0)</f>
        <v>#NAME?</v>
      </c>
      <c t="str" s="89" r="AP340">
        <f>IF(S339&gt;0,IF((S339+AD340)&lt;G$10,S339+AD340,G$10),0)</f>
        <v>#NAME?</v>
      </c>
      <c t="str" s="89" r="AQ340">
        <f>IF(T339&gt;0,IF((T339+AE340)&lt;H$10,T339+AE340,H$10),0)</f>
        <v>#NAME?</v>
      </c>
      <c t="str" s="89" r="AR340">
        <f>IF(U339&gt;0,IF((U339+AF340)&lt;I$10,U339+AF340,I$10),0)</f>
        <v>#NAME?</v>
      </c>
      <c t="str" s="89" r="AS340">
        <f>IF(V339&gt;0,IF((V339+AG340)&lt;J$10,V339+AG340,J$10),0)</f>
        <v> -  </v>
      </c>
      <c t="str" s="89" r="AT340">
        <f>IF(W339&gt;0,IF((W339+AH340)&lt;K$10,W339+AH340,K$10),0)</f>
        <v> -  </v>
      </c>
      <c t="str" s="89" r="AU340">
        <f>IF(X339&gt;0,IF((X339+AI340)&lt;L$10,X339+AI340,L$10),0)</f>
        <v> -  </v>
      </c>
      <c t="str" s="89" r="AV340">
        <f>IF(Y339&gt;0,IF((Y339+AJ340)&lt;M$10,Y339+AJ340,M$10),0)</f>
        <v> -  </v>
      </c>
      <c t="str" s="89" r="AW340">
        <f>IF(Z339&gt;0,IF((Z339+AK340)&lt;N$10,Z339+AK340,N$10),0)</f>
        <v> -  </v>
      </c>
      <c t="str" s="89" r="AX340">
        <f>SUM(AN340:AW340)</f>
        <v>#NAME?</v>
      </c>
      <c s="89" r="AY340"/>
      <c t="str" s="91" r="AZ340">
        <f>IF(NOT(snowball),0,IF(Q339&lt;=0,0,IF(AN340+$C340&gt;Q339+AB340,Q339+AB340-AN340,$C340)))</f>
        <v>#NAME?</v>
      </c>
      <c t="str" s="89" r="BA340">
        <f>IF(NOT(snowball),0,IF(R339&lt;=0,0,IF($C340&lt;=SUM($AZ340:AZ340),0,IF(AO340+$C340-SUM($AZ340:AZ340)&gt;R339+AC340,R339+AC340-AO340,$C340-SUM($AZ340:AZ340)))))</f>
        <v>#NAME?</v>
      </c>
      <c t="str" s="89" r="BB340">
        <f>IF(NOT(snowball),0,IF(S339&lt;=0,0,IF($C340&lt;=SUM($AZ340:BA340),0,IF(AP340+$C340-SUM($AZ340:BA340)&gt;S339+AD340,S339+AD340-AP340,$C340-SUM($AZ340:BA340)))))</f>
        <v>#NAME?</v>
      </c>
      <c t="str" s="89" r="BC340">
        <f>IF(NOT(snowball),0,IF(T339&lt;=0,0,IF($C340&lt;=SUM($AZ340:BB340),0,IF(AQ340+$C340-SUM($AZ340:BB340)&gt;T339+AE340,T339+AE340-AQ340,$C340-SUM($AZ340:BB340)))))</f>
        <v>#NAME?</v>
      </c>
      <c t="str" s="89" r="BD340">
        <f>IF(NOT(snowball),0,IF(U339&lt;=0,0,IF($C340&lt;=SUM($AZ340:BC340),0,IF(AR340+$C340-SUM($AZ340:BC340)&gt;U339+AF340,U339+AF340-AR340,$C340-SUM($AZ340:BC340)))))</f>
        <v>#NAME?</v>
      </c>
      <c t="str" s="89" r="BE340">
        <f>IF(NOT(snowball),0,IF(V339&lt;=0,0,IF($C340&lt;=SUM($AZ340:BD340),0,IF(AS340+$C340-SUM($AZ340:BD340)&gt;V339+AG340,V339+AG340-AS340,$C340-SUM($AZ340:BD340)))))</f>
        <v>#NAME?</v>
      </c>
      <c t="str" s="89" r="BF340">
        <f>IF(NOT(snowball),0,IF(W339&lt;=0,0,IF($C340&lt;=SUM($AZ340:BE340),0,IF(AT340+$C340-SUM($AZ340:BE340)&gt;W339+AH340,W339+AH340-AT340,$C340-SUM($AZ340:BE340)))))</f>
        <v>#NAME?</v>
      </c>
      <c t="str" s="89" r="BG340">
        <f>IF(NOT(snowball),0,IF(X339&lt;=0,0,IF($C340&lt;=SUM($AZ340:BF340),0,IF(AU340+$C340-SUM($AZ340:BF340)&gt;X339+AI340,X339+AI340-AU340,$C340-SUM($AZ340:BF340)))))</f>
        <v>#NAME?</v>
      </c>
      <c t="str" s="89" r="BH340">
        <f>IF(NOT(snowball),0,IF(Y339&lt;=0,0,IF($C340&lt;=SUM($AZ340:BG340),0,IF(AV340+$C340-SUM($AZ340:BG340)&gt;Y339+AJ340,Y339+AJ340-AV340,$C340-SUM($AZ340:BG340)))))</f>
        <v>#NAME?</v>
      </c>
      <c t="str" s="89" r="BI340">
        <f>IF(NOT(snowball),0,IF(Z339&lt;=0,0,IF($C340&lt;=SUM($AZ340:BH340),0,IF(AW340+$C340-SUM($AZ340:BH340)&gt;Z339+AK340,Z339+AK340-AW340,$C340-SUM($AZ340:BH340)))))</f>
        <v>#NAME?</v>
      </c>
    </row>
    <row customHeight="1" r="341" ht="10.5">
      <c t="str" s="85" r="A341">
        <f>IF(SUM(Q340:Z340)&lt;=0,"",A340+1)</f>
        <v>#NAME?</v>
      </c>
      <c t="str" s="86" r="B341">
        <f>IF(A341="",NA(),DATE(YEAR(B340),MONTH(B340)+1,1))</f>
        <v>#NAME?</v>
      </c>
      <c t="str" s="87" r="C341">
        <f>IF(A341="","",IF(snowball,IF(($E$5-AX341)&lt;0,0,$E$5-AX341),"n/a")+D341)</f>
        <v>#NAME?</v>
      </c>
      <c s="88" r="D341"/>
      <c t="str" s="89" r="E341">
        <f>AN341+AZ341</f>
        <v>#NAME?</v>
      </c>
      <c t="str" s="89" r="F341">
        <f>AO341+BA341</f>
        <v>#NAME?</v>
      </c>
      <c t="str" s="89" r="G341">
        <f>AP341+BB341</f>
        <v>#NAME?</v>
      </c>
      <c t="str" s="89" r="H341">
        <f>AQ341+BC341</f>
        <v>#NAME?</v>
      </c>
      <c t="str" s="89" r="I341">
        <f>AR341+BD341</f>
        <v>#NAME?</v>
      </c>
      <c t="str" s="89" r="J341">
        <f>AS341+BE341</f>
        <v>#NAME?</v>
      </c>
      <c t="str" s="89" r="K341">
        <f>AT341+BF341</f>
        <v>#NAME?</v>
      </c>
      <c t="str" s="89" r="L341">
        <f>AU341+BG341</f>
        <v>#NAME?</v>
      </c>
      <c t="str" s="89" r="M341">
        <f>AV341+BH341</f>
        <v>#NAME?</v>
      </c>
      <c t="str" s="89" r="N341">
        <f>AW341+BI341</f>
        <v>#NAME?</v>
      </c>
      <c s="90" r="O341"/>
      <c t="str" s="89" r="P341">
        <f>SUM(Q341:Z341)</f>
        <v>#NAME?</v>
      </c>
      <c t="str" s="89" r="Q341">
        <f>IF(E$8=0,0,ROUND(Q340-(E341-AB341),2))</f>
        <v>#NAME?</v>
      </c>
      <c t="str" s="89" r="R341">
        <f>IF(F$8=0,0,ROUND(R340-(F341-AC341),2))</f>
        <v>#NAME?</v>
      </c>
      <c t="str" s="89" r="S341">
        <f>IF(G$8=0,0,ROUND(S340-(G341-AD341),2))</f>
        <v>#NAME?</v>
      </c>
      <c t="str" s="89" r="T341">
        <f>IF(H$8=0,0,ROUND(T340-(H341-AE341),2))</f>
        <v>#NAME?</v>
      </c>
      <c t="str" s="89" r="U341">
        <f>IF(I$8=0,0,ROUND(U340-(I341-AF341),2))</f>
        <v>#NAME?</v>
      </c>
      <c t="str" s="89" r="V341">
        <f>IF(J$8=0,0,ROUND(V340-(J341-AG341),2))</f>
        <v> -  </v>
      </c>
      <c t="str" s="89" r="W341">
        <f>IF(K$8=0,0,ROUND(W340-(K341-AH341),2))</f>
        <v> -  </v>
      </c>
      <c t="str" s="89" r="X341">
        <f>IF(L$8=0,0,ROUND(X340-(L341-AI341),2))</f>
        <v> -  </v>
      </c>
      <c t="str" s="89" r="Y341">
        <f>IF(M$8=0,0,ROUND(Y340-(M341-AJ341),2))</f>
        <v> -  </v>
      </c>
      <c t="str" s="89" r="Z341">
        <f>IF(N$8=0,0,ROUND(Z340-(N341-AK341),2))</f>
        <v> -  </v>
      </c>
      <c s="92" r="AA341"/>
      <c t="str" s="89" r="AB341">
        <f>ROUND(Q340*E$9/12,2)</f>
        <v>#NAME?</v>
      </c>
      <c t="str" s="89" r="AC341">
        <f>ROUND(R340*F$9/12,2)</f>
        <v>#NAME?</v>
      </c>
      <c t="str" s="89" r="AD341">
        <f>ROUND(S340*G$9/12,2)</f>
        <v>#NAME?</v>
      </c>
      <c t="str" s="89" r="AE341">
        <f>ROUND(T340*H$9/12,2)</f>
        <v>#NAME?</v>
      </c>
      <c t="str" s="89" r="AF341">
        <f>ROUND(U340*I$9/12,2)</f>
        <v>#NAME?</v>
      </c>
      <c t="str" s="89" r="AG341">
        <f>ROUND(V340*J$9/12,2)</f>
        <v> -  </v>
      </c>
      <c t="str" s="89" r="AH341">
        <f>ROUND(W340*K$9/12,2)</f>
        <v> -  </v>
      </c>
      <c t="str" s="89" r="AI341">
        <f>ROUND(X340*L$9/12,2)</f>
        <v> -  </v>
      </c>
      <c t="str" s="89" r="AJ341">
        <f>ROUND(Y340*M$9/12,2)</f>
        <v> -  </v>
      </c>
      <c t="str" s="89" r="AK341">
        <f>ROUND(Z340*N$9/12,2)</f>
        <v> -  </v>
      </c>
      <c t="str" s="89" r="AL341">
        <f>SUM(AB341:AK341)</f>
        <v>#NAME?</v>
      </c>
      <c s="93" r="AM341"/>
      <c t="str" s="89" r="AN341">
        <f>IF(Q340&gt;0,IF((Q340+AB341)&lt;E$10,Q340+AB341,E$10),0)</f>
        <v>#NAME?</v>
      </c>
      <c t="str" s="89" r="AO341">
        <f>IF(R340&gt;0,IF((R340+AC341)&lt;F$10,R340+AC341,F$10),0)</f>
        <v>#NAME?</v>
      </c>
      <c t="str" s="89" r="AP341">
        <f>IF(S340&gt;0,IF((S340+AD341)&lt;G$10,S340+AD341,G$10),0)</f>
        <v>#NAME?</v>
      </c>
      <c t="str" s="89" r="AQ341">
        <f>IF(T340&gt;0,IF((T340+AE341)&lt;H$10,T340+AE341,H$10),0)</f>
        <v>#NAME?</v>
      </c>
      <c t="str" s="89" r="AR341">
        <f>IF(U340&gt;0,IF((U340+AF341)&lt;I$10,U340+AF341,I$10),0)</f>
        <v>#NAME?</v>
      </c>
      <c t="str" s="89" r="AS341">
        <f>IF(V340&gt;0,IF((V340+AG341)&lt;J$10,V340+AG341,J$10),0)</f>
        <v> -  </v>
      </c>
      <c t="str" s="89" r="AT341">
        <f>IF(W340&gt;0,IF((W340+AH341)&lt;K$10,W340+AH341,K$10),0)</f>
        <v> -  </v>
      </c>
      <c t="str" s="89" r="AU341">
        <f>IF(X340&gt;0,IF((X340+AI341)&lt;L$10,X340+AI341,L$10),0)</f>
        <v> -  </v>
      </c>
      <c t="str" s="89" r="AV341">
        <f>IF(Y340&gt;0,IF((Y340+AJ341)&lt;M$10,Y340+AJ341,M$10),0)</f>
        <v> -  </v>
      </c>
      <c t="str" s="89" r="AW341">
        <f>IF(Z340&gt;0,IF((Z340+AK341)&lt;N$10,Z340+AK341,N$10),0)</f>
        <v> -  </v>
      </c>
      <c t="str" s="89" r="AX341">
        <f>SUM(AN341:AW341)</f>
        <v>#NAME?</v>
      </c>
      <c s="89" r="AY341"/>
      <c t="str" s="91" r="AZ341">
        <f>IF(NOT(snowball),0,IF(Q340&lt;=0,0,IF(AN341+$C341&gt;Q340+AB341,Q340+AB341-AN341,$C341)))</f>
        <v>#NAME?</v>
      </c>
      <c t="str" s="89" r="BA341">
        <f>IF(NOT(snowball),0,IF(R340&lt;=0,0,IF($C341&lt;=SUM($AZ341:AZ341),0,IF(AO341+$C341-SUM($AZ341:AZ341)&gt;R340+AC341,R340+AC341-AO341,$C341-SUM($AZ341:AZ341)))))</f>
        <v>#NAME?</v>
      </c>
      <c t="str" s="89" r="BB341">
        <f>IF(NOT(snowball),0,IF(S340&lt;=0,0,IF($C341&lt;=SUM($AZ341:BA341),0,IF(AP341+$C341-SUM($AZ341:BA341)&gt;S340+AD341,S340+AD341-AP341,$C341-SUM($AZ341:BA341)))))</f>
        <v>#NAME?</v>
      </c>
      <c t="str" s="89" r="BC341">
        <f>IF(NOT(snowball),0,IF(T340&lt;=0,0,IF($C341&lt;=SUM($AZ341:BB341),0,IF(AQ341+$C341-SUM($AZ341:BB341)&gt;T340+AE341,T340+AE341-AQ341,$C341-SUM($AZ341:BB341)))))</f>
        <v>#NAME?</v>
      </c>
      <c t="str" s="89" r="BD341">
        <f>IF(NOT(snowball),0,IF(U340&lt;=0,0,IF($C341&lt;=SUM($AZ341:BC341),0,IF(AR341+$C341-SUM($AZ341:BC341)&gt;U340+AF341,U340+AF341-AR341,$C341-SUM($AZ341:BC341)))))</f>
        <v>#NAME?</v>
      </c>
      <c t="str" s="89" r="BE341">
        <f>IF(NOT(snowball),0,IF(V340&lt;=0,0,IF($C341&lt;=SUM($AZ341:BD341),0,IF(AS341+$C341-SUM($AZ341:BD341)&gt;V340+AG341,V340+AG341-AS341,$C341-SUM($AZ341:BD341)))))</f>
        <v>#NAME?</v>
      </c>
      <c t="str" s="89" r="BF341">
        <f>IF(NOT(snowball),0,IF(W340&lt;=0,0,IF($C341&lt;=SUM($AZ341:BE341),0,IF(AT341+$C341-SUM($AZ341:BE341)&gt;W340+AH341,W340+AH341-AT341,$C341-SUM($AZ341:BE341)))))</f>
        <v>#NAME?</v>
      </c>
      <c t="str" s="89" r="BG341">
        <f>IF(NOT(snowball),0,IF(X340&lt;=0,0,IF($C341&lt;=SUM($AZ341:BF341),0,IF(AU341+$C341-SUM($AZ341:BF341)&gt;X340+AI341,X340+AI341-AU341,$C341-SUM($AZ341:BF341)))))</f>
        <v>#NAME?</v>
      </c>
      <c t="str" s="89" r="BH341">
        <f>IF(NOT(snowball),0,IF(Y340&lt;=0,0,IF($C341&lt;=SUM($AZ341:BG341),0,IF(AV341+$C341-SUM($AZ341:BG341)&gt;Y340+AJ341,Y340+AJ341-AV341,$C341-SUM($AZ341:BG341)))))</f>
        <v>#NAME?</v>
      </c>
      <c t="str" s="89" r="BI341">
        <f>IF(NOT(snowball),0,IF(Z340&lt;=0,0,IF($C341&lt;=SUM($AZ341:BH341),0,IF(AW341+$C341-SUM($AZ341:BH341)&gt;Z340+AK341,Z340+AK341-AW341,$C341-SUM($AZ341:BH341)))))</f>
        <v>#NAME?</v>
      </c>
    </row>
    <row customHeight="1" r="342" ht="10.5">
      <c t="str" s="85" r="A342">
        <f>IF(SUM(Q341:Z341)&lt;=0,"",A341+1)</f>
        <v>#NAME?</v>
      </c>
      <c t="str" s="86" r="B342">
        <f>IF(A342="",NA(),DATE(YEAR(B341),MONTH(B341)+1,1))</f>
        <v>#NAME?</v>
      </c>
      <c t="str" s="87" r="C342">
        <f>IF(A342="","",IF(snowball,IF(($E$5-AX342)&lt;0,0,$E$5-AX342),"n/a")+D342)</f>
        <v>#NAME?</v>
      </c>
      <c s="88" r="D342"/>
      <c t="str" s="89" r="E342">
        <f>AN342+AZ342</f>
        <v>#NAME?</v>
      </c>
      <c t="str" s="89" r="F342">
        <f>AO342+BA342</f>
        <v>#NAME?</v>
      </c>
      <c t="str" s="89" r="G342">
        <f>AP342+BB342</f>
        <v>#NAME?</v>
      </c>
      <c t="str" s="89" r="H342">
        <f>AQ342+BC342</f>
        <v>#NAME?</v>
      </c>
      <c t="str" s="89" r="I342">
        <f>AR342+BD342</f>
        <v>#NAME?</v>
      </c>
      <c t="str" s="89" r="J342">
        <f>AS342+BE342</f>
        <v>#NAME?</v>
      </c>
      <c t="str" s="89" r="K342">
        <f>AT342+BF342</f>
        <v>#NAME?</v>
      </c>
      <c t="str" s="89" r="L342">
        <f>AU342+BG342</f>
        <v>#NAME?</v>
      </c>
      <c t="str" s="89" r="M342">
        <f>AV342+BH342</f>
        <v>#NAME?</v>
      </c>
      <c t="str" s="89" r="N342">
        <f>AW342+BI342</f>
        <v>#NAME?</v>
      </c>
      <c s="90" r="O342"/>
      <c t="str" s="89" r="P342">
        <f>SUM(Q342:Z342)</f>
        <v>#NAME?</v>
      </c>
      <c t="str" s="89" r="Q342">
        <f>IF(E$8=0,0,ROUND(Q341-(E342-AB342),2))</f>
        <v>#NAME?</v>
      </c>
      <c t="str" s="89" r="R342">
        <f>IF(F$8=0,0,ROUND(R341-(F342-AC342),2))</f>
        <v>#NAME?</v>
      </c>
      <c t="str" s="89" r="S342">
        <f>IF(G$8=0,0,ROUND(S341-(G342-AD342),2))</f>
        <v>#NAME?</v>
      </c>
      <c t="str" s="89" r="T342">
        <f>IF(H$8=0,0,ROUND(T341-(H342-AE342),2))</f>
        <v>#NAME?</v>
      </c>
      <c t="str" s="89" r="U342">
        <f>IF(I$8=0,0,ROUND(U341-(I342-AF342),2))</f>
        <v>#NAME?</v>
      </c>
      <c t="str" s="89" r="V342">
        <f>IF(J$8=0,0,ROUND(V341-(J342-AG342),2))</f>
        <v> -  </v>
      </c>
      <c t="str" s="89" r="W342">
        <f>IF(K$8=0,0,ROUND(W341-(K342-AH342),2))</f>
        <v> -  </v>
      </c>
      <c t="str" s="89" r="X342">
        <f>IF(L$8=0,0,ROUND(X341-(L342-AI342),2))</f>
        <v> -  </v>
      </c>
      <c t="str" s="89" r="Y342">
        <f>IF(M$8=0,0,ROUND(Y341-(M342-AJ342),2))</f>
        <v> -  </v>
      </c>
      <c t="str" s="89" r="Z342">
        <f>IF(N$8=0,0,ROUND(Z341-(N342-AK342),2))</f>
        <v> -  </v>
      </c>
      <c s="92" r="AA342"/>
      <c t="str" s="89" r="AB342">
        <f>ROUND(Q341*E$9/12,2)</f>
        <v>#NAME?</v>
      </c>
      <c t="str" s="89" r="AC342">
        <f>ROUND(R341*F$9/12,2)</f>
        <v>#NAME?</v>
      </c>
      <c t="str" s="89" r="AD342">
        <f>ROUND(S341*G$9/12,2)</f>
        <v>#NAME?</v>
      </c>
      <c t="str" s="89" r="AE342">
        <f>ROUND(T341*H$9/12,2)</f>
        <v>#NAME?</v>
      </c>
      <c t="str" s="89" r="AF342">
        <f>ROUND(U341*I$9/12,2)</f>
        <v>#NAME?</v>
      </c>
      <c t="str" s="89" r="AG342">
        <f>ROUND(V341*J$9/12,2)</f>
        <v> -  </v>
      </c>
      <c t="str" s="89" r="AH342">
        <f>ROUND(W341*K$9/12,2)</f>
        <v> -  </v>
      </c>
      <c t="str" s="89" r="AI342">
        <f>ROUND(X341*L$9/12,2)</f>
        <v> -  </v>
      </c>
      <c t="str" s="89" r="AJ342">
        <f>ROUND(Y341*M$9/12,2)</f>
        <v> -  </v>
      </c>
      <c t="str" s="89" r="AK342">
        <f>ROUND(Z341*N$9/12,2)</f>
        <v> -  </v>
      </c>
      <c t="str" s="89" r="AL342">
        <f>SUM(AB342:AK342)</f>
        <v>#NAME?</v>
      </c>
      <c s="93" r="AM342"/>
      <c t="str" s="89" r="AN342">
        <f>IF(Q341&gt;0,IF((Q341+AB342)&lt;E$10,Q341+AB342,E$10),0)</f>
        <v>#NAME?</v>
      </c>
      <c t="str" s="89" r="AO342">
        <f>IF(R341&gt;0,IF((R341+AC342)&lt;F$10,R341+AC342,F$10),0)</f>
        <v>#NAME?</v>
      </c>
      <c t="str" s="89" r="AP342">
        <f>IF(S341&gt;0,IF((S341+AD342)&lt;G$10,S341+AD342,G$10),0)</f>
        <v>#NAME?</v>
      </c>
      <c t="str" s="89" r="AQ342">
        <f>IF(T341&gt;0,IF((T341+AE342)&lt;H$10,T341+AE342,H$10),0)</f>
        <v>#NAME?</v>
      </c>
      <c t="str" s="89" r="AR342">
        <f>IF(U341&gt;0,IF((U341+AF342)&lt;I$10,U341+AF342,I$10),0)</f>
        <v>#NAME?</v>
      </c>
      <c t="str" s="89" r="AS342">
        <f>IF(V341&gt;0,IF((V341+AG342)&lt;J$10,V341+AG342,J$10),0)</f>
        <v> -  </v>
      </c>
      <c t="str" s="89" r="AT342">
        <f>IF(W341&gt;0,IF((W341+AH342)&lt;K$10,W341+AH342,K$10),0)</f>
        <v> -  </v>
      </c>
      <c t="str" s="89" r="AU342">
        <f>IF(X341&gt;0,IF((X341+AI342)&lt;L$10,X341+AI342,L$10),0)</f>
        <v> -  </v>
      </c>
      <c t="str" s="89" r="AV342">
        <f>IF(Y341&gt;0,IF((Y341+AJ342)&lt;M$10,Y341+AJ342,M$10),0)</f>
        <v> -  </v>
      </c>
      <c t="str" s="89" r="AW342">
        <f>IF(Z341&gt;0,IF((Z341+AK342)&lt;N$10,Z341+AK342,N$10),0)</f>
        <v> -  </v>
      </c>
      <c t="str" s="89" r="AX342">
        <f>SUM(AN342:AW342)</f>
        <v>#NAME?</v>
      </c>
      <c s="89" r="AY342"/>
      <c t="str" s="91" r="AZ342">
        <f>IF(NOT(snowball),0,IF(Q341&lt;=0,0,IF(AN342+$C342&gt;Q341+AB342,Q341+AB342-AN342,$C342)))</f>
        <v>#NAME?</v>
      </c>
      <c t="str" s="89" r="BA342">
        <f>IF(NOT(snowball),0,IF(R341&lt;=0,0,IF($C342&lt;=SUM($AZ342:AZ342),0,IF(AO342+$C342-SUM($AZ342:AZ342)&gt;R341+AC342,R341+AC342-AO342,$C342-SUM($AZ342:AZ342)))))</f>
        <v>#NAME?</v>
      </c>
      <c t="str" s="89" r="BB342">
        <f>IF(NOT(snowball),0,IF(S341&lt;=0,0,IF($C342&lt;=SUM($AZ342:BA342),0,IF(AP342+$C342-SUM($AZ342:BA342)&gt;S341+AD342,S341+AD342-AP342,$C342-SUM($AZ342:BA342)))))</f>
        <v>#NAME?</v>
      </c>
      <c t="str" s="89" r="BC342">
        <f>IF(NOT(snowball),0,IF(T341&lt;=0,0,IF($C342&lt;=SUM($AZ342:BB342),0,IF(AQ342+$C342-SUM($AZ342:BB342)&gt;T341+AE342,T341+AE342-AQ342,$C342-SUM($AZ342:BB342)))))</f>
        <v>#NAME?</v>
      </c>
      <c t="str" s="89" r="BD342">
        <f>IF(NOT(snowball),0,IF(U341&lt;=0,0,IF($C342&lt;=SUM($AZ342:BC342),0,IF(AR342+$C342-SUM($AZ342:BC342)&gt;U341+AF342,U341+AF342-AR342,$C342-SUM($AZ342:BC342)))))</f>
        <v>#NAME?</v>
      </c>
      <c t="str" s="89" r="BE342">
        <f>IF(NOT(snowball),0,IF(V341&lt;=0,0,IF($C342&lt;=SUM($AZ342:BD342),0,IF(AS342+$C342-SUM($AZ342:BD342)&gt;V341+AG342,V341+AG342-AS342,$C342-SUM($AZ342:BD342)))))</f>
        <v>#NAME?</v>
      </c>
      <c t="str" s="89" r="BF342">
        <f>IF(NOT(snowball),0,IF(W341&lt;=0,0,IF($C342&lt;=SUM($AZ342:BE342),0,IF(AT342+$C342-SUM($AZ342:BE342)&gt;W341+AH342,W341+AH342-AT342,$C342-SUM($AZ342:BE342)))))</f>
        <v>#NAME?</v>
      </c>
      <c t="str" s="89" r="BG342">
        <f>IF(NOT(snowball),0,IF(X341&lt;=0,0,IF($C342&lt;=SUM($AZ342:BF342),0,IF(AU342+$C342-SUM($AZ342:BF342)&gt;X341+AI342,X341+AI342-AU342,$C342-SUM($AZ342:BF342)))))</f>
        <v>#NAME?</v>
      </c>
      <c t="str" s="89" r="BH342">
        <f>IF(NOT(snowball),0,IF(Y341&lt;=0,0,IF($C342&lt;=SUM($AZ342:BG342),0,IF(AV342+$C342-SUM($AZ342:BG342)&gt;Y341+AJ342,Y341+AJ342-AV342,$C342-SUM($AZ342:BG342)))))</f>
        <v>#NAME?</v>
      </c>
      <c t="str" s="89" r="BI342">
        <f>IF(NOT(snowball),0,IF(Z341&lt;=0,0,IF($C342&lt;=SUM($AZ342:BH342),0,IF(AW342+$C342-SUM($AZ342:BH342)&gt;Z341+AK342,Z341+AK342-AW342,$C342-SUM($AZ342:BH342)))))</f>
        <v>#NAME?</v>
      </c>
    </row>
    <row customHeight="1" r="343" ht="10.5">
      <c t="str" s="85" r="A343">
        <f>IF(SUM(Q342:Z342)&lt;=0,"",A342+1)</f>
        <v>#NAME?</v>
      </c>
      <c t="str" s="86" r="B343">
        <f>IF(A343="",NA(),DATE(YEAR(B342),MONTH(B342)+1,1))</f>
        <v>#NAME?</v>
      </c>
      <c t="str" s="87" r="C343">
        <f>IF(A343="","",IF(snowball,IF(($E$5-AX343)&lt;0,0,$E$5-AX343),"n/a")+D343)</f>
        <v>#NAME?</v>
      </c>
      <c s="88" r="D343"/>
      <c t="str" s="89" r="E343">
        <f>AN343+AZ343</f>
        <v>#NAME?</v>
      </c>
      <c t="str" s="89" r="F343">
        <f>AO343+BA343</f>
        <v>#NAME?</v>
      </c>
      <c t="str" s="89" r="G343">
        <f>AP343+BB343</f>
        <v>#NAME?</v>
      </c>
      <c t="str" s="89" r="H343">
        <f>AQ343+BC343</f>
        <v>#NAME?</v>
      </c>
      <c t="str" s="89" r="I343">
        <f>AR343+BD343</f>
        <v>#NAME?</v>
      </c>
      <c t="str" s="89" r="J343">
        <f>AS343+BE343</f>
        <v>#NAME?</v>
      </c>
      <c t="str" s="89" r="K343">
        <f>AT343+BF343</f>
        <v>#NAME?</v>
      </c>
      <c t="str" s="89" r="L343">
        <f>AU343+BG343</f>
        <v>#NAME?</v>
      </c>
      <c t="str" s="89" r="M343">
        <f>AV343+BH343</f>
        <v>#NAME?</v>
      </c>
      <c t="str" s="89" r="N343">
        <f>AW343+BI343</f>
        <v>#NAME?</v>
      </c>
      <c s="90" r="O343"/>
      <c t="str" s="89" r="P343">
        <f>SUM(Q343:Z343)</f>
        <v>#NAME?</v>
      </c>
      <c t="str" s="89" r="Q343">
        <f>IF(E$8=0,0,ROUND(Q342-(E343-AB343),2))</f>
        <v>#NAME?</v>
      </c>
      <c t="str" s="89" r="R343">
        <f>IF(F$8=0,0,ROUND(R342-(F343-AC343),2))</f>
        <v>#NAME?</v>
      </c>
      <c t="str" s="89" r="S343">
        <f>IF(G$8=0,0,ROUND(S342-(G343-AD343),2))</f>
        <v>#NAME?</v>
      </c>
      <c t="str" s="89" r="T343">
        <f>IF(H$8=0,0,ROUND(T342-(H343-AE343),2))</f>
        <v>#NAME?</v>
      </c>
      <c t="str" s="89" r="U343">
        <f>IF(I$8=0,0,ROUND(U342-(I343-AF343),2))</f>
        <v>#NAME?</v>
      </c>
      <c t="str" s="89" r="V343">
        <f>IF(J$8=0,0,ROUND(V342-(J343-AG343),2))</f>
        <v> -  </v>
      </c>
      <c t="str" s="89" r="W343">
        <f>IF(K$8=0,0,ROUND(W342-(K343-AH343),2))</f>
        <v> -  </v>
      </c>
      <c t="str" s="89" r="X343">
        <f>IF(L$8=0,0,ROUND(X342-(L343-AI343),2))</f>
        <v> -  </v>
      </c>
      <c t="str" s="89" r="Y343">
        <f>IF(M$8=0,0,ROUND(Y342-(M343-AJ343),2))</f>
        <v> -  </v>
      </c>
      <c t="str" s="89" r="Z343">
        <f>IF(N$8=0,0,ROUND(Z342-(N343-AK343),2))</f>
        <v> -  </v>
      </c>
      <c s="92" r="AA343"/>
      <c t="str" s="89" r="AB343">
        <f>ROUND(Q342*E$9/12,2)</f>
        <v>#NAME?</v>
      </c>
      <c t="str" s="89" r="AC343">
        <f>ROUND(R342*F$9/12,2)</f>
        <v>#NAME?</v>
      </c>
      <c t="str" s="89" r="AD343">
        <f>ROUND(S342*G$9/12,2)</f>
        <v>#NAME?</v>
      </c>
      <c t="str" s="89" r="AE343">
        <f>ROUND(T342*H$9/12,2)</f>
        <v>#NAME?</v>
      </c>
      <c t="str" s="89" r="AF343">
        <f>ROUND(U342*I$9/12,2)</f>
        <v>#NAME?</v>
      </c>
      <c t="str" s="89" r="AG343">
        <f>ROUND(V342*J$9/12,2)</f>
        <v> -  </v>
      </c>
      <c t="str" s="89" r="AH343">
        <f>ROUND(W342*K$9/12,2)</f>
        <v> -  </v>
      </c>
      <c t="str" s="89" r="AI343">
        <f>ROUND(X342*L$9/12,2)</f>
        <v> -  </v>
      </c>
      <c t="str" s="89" r="AJ343">
        <f>ROUND(Y342*M$9/12,2)</f>
        <v> -  </v>
      </c>
      <c t="str" s="89" r="AK343">
        <f>ROUND(Z342*N$9/12,2)</f>
        <v> -  </v>
      </c>
      <c t="str" s="89" r="AL343">
        <f>SUM(AB343:AK343)</f>
        <v>#NAME?</v>
      </c>
      <c s="93" r="AM343"/>
      <c t="str" s="89" r="AN343">
        <f>IF(Q342&gt;0,IF((Q342+AB343)&lt;E$10,Q342+AB343,E$10),0)</f>
        <v>#NAME?</v>
      </c>
      <c t="str" s="89" r="AO343">
        <f>IF(R342&gt;0,IF((R342+AC343)&lt;F$10,R342+AC343,F$10),0)</f>
        <v>#NAME?</v>
      </c>
      <c t="str" s="89" r="AP343">
        <f>IF(S342&gt;0,IF((S342+AD343)&lt;G$10,S342+AD343,G$10),0)</f>
        <v>#NAME?</v>
      </c>
      <c t="str" s="89" r="AQ343">
        <f>IF(T342&gt;0,IF((T342+AE343)&lt;H$10,T342+AE343,H$10),0)</f>
        <v>#NAME?</v>
      </c>
      <c t="str" s="89" r="AR343">
        <f>IF(U342&gt;0,IF((U342+AF343)&lt;I$10,U342+AF343,I$10),0)</f>
        <v>#NAME?</v>
      </c>
      <c t="str" s="89" r="AS343">
        <f>IF(V342&gt;0,IF((V342+AG343)&lt;J$10,V342+AG343,J$10),0)</f>
        <v> -  </v>
      </c>
      <c t="str" s="89" r="AT343">
        <f>IF(W342&gt;0,IF((W342+AH343)&lt;K$10,W342+AH343,K$10),0)</f>
        <v> -  </v>
      </c>
      <c t="str" s="89" r="AU343">
        <f>IF(X342&gt;0,IF((X342+AI343)&lt;L$10,X342+AI343,L$10),0)</f>
        <v> -  </v>
      </c>
      <c t="str" s="89" r="AV343">
        <f>IF(Y342&gt;0,IF((Y342+AJ343)&lt;M$10,Y342+AJ343,M$10),0)</f>
        <v> -  </v>
      </c>
      <c t="str" s="89" r="AW343">
        <f>IF(Z342&gt;0,IF((Z342+AK343)&lt;N$10,Z342+AK343,N$10),0)</f>
        <v> -  </v>
      </c>
      <c t="str" s="89" r="AX343">
        <f>SUM(AN343:AW343)</f>
        <v>#NAME?</v>
      </c>
      <c s="89" r="AY343"/>
      <c t="str" s="91" r="AZ343">
        <f>IF(NOT(snowball),0,IF(Q342&lt;=0,0,IF(AN343+$C343&gt;Q342+AB343,Q342+AB343-AN343,$C343)))</f>
        <v>#NAME?</v>
      </c>
      <c t="str" s="89" r="BA343">
        <f>IF(NOT(snowball),0,IF(R342&lt;=0,0,IF($C343&lt;=SUM($AZ343:AZ343),0,IF(AO343+$C343-SUM($AZ343:AZ343)&gt;R342+AC343,R342+AC343-AO343,$C343-SUM($AZ343:AZ343)))))</f>
        <v>#NAME?</v>
      </c>
      <c t="str" s="89" r="BB343">
        <f>IF(NOT(snowball),0,IF(S342&lt;=0,0,IF($C343&lt;=SUM($AZ343:BA343),0,IF(AP343+$C343-SUM($AZ343:BA343)&gt;S342+AD343,S342+AD343-AP343,$C343-SUM($AZ343:BA343)))))</f>
        <v>#NAME?</v>
      </c>
      <c t="str" s="89" r="BC343">
        <f>IF(NOT(snowball),0,IF(T342&lt;=0,0,IF($C343&lt;=SUM($AZ343:BB343),0,IF(AQ343+$C343-SUM($AZ343:BB343)&gt;T342+AE343,T342+AE343-AQ343,$C343-SUM($AZ343:BB343)))))</f>
        <v>#NAME?</v>
      </c>
      <c t="str" s="89" r="BD343">
        <f>IF(NOT(snowball),0,IF(U342&lt;=0,0,IF($C343&lt;=SUM($AZ343:BC343),0,IF(AR343+$C343-SUM($AZ343:BC343)&gt;U342+AF343,U342+AF343-AR343,$C343-SUM($AZ343:BC343)))))</f>
        <v>#NAME?</v>
      </c>
      <c t="str" s="89" r="BE343">
        <f>IF(NOT(snowball),0,IF(V342&lt;=0,0,IF($C343&lt;=SUM($AZ343:BD343),0,IF(AS343+$C343-SUM($AZ343:BD343)&gt;V342+AG343,V342+AG343-AS343,$C343-SUM($AZ343:BD343)))))</f>
        <v>#NAME?</v>
      </c>
      <c t="str" s="89" r="BF343">
        <f>IF(NOT(snowball),0,IF(W342&lt;=0,0,IF($C343&lt;=SUM($AZ343:BE343),0,IF(AT343+$C343-SUM($AZ343:BE343)&gt;W342+AH343,W342+AH343-AT343,$C343-SUM($AZ343:BE343)))))</f>
        <v>#NAME?</v>
      </c>
      <c t="str" s="89" r="BG343">
        <f>IF(NOT(snowball),0,IF(X342&lt;=0,0,IF($C343&lt;=SUM($AZ343:BF343),0,IF(AU343+$C343-SUM($AZ343:BF343)&gt;X342+AI343,X342+AI343-AU343,$C343-SUM($AZ343:BF343)))))</f>
        <v>#NAME?</v>
      </c>
      <c t="str" s="89" r="BH343">
        <f>IF(NOT(snowball),0,IF(Y342&lt;=0,0,IF($C343&lt;=SUM($AZ343:BG343),0,IF(AV343+$C343-SUM($AZ343:BG343)&gt;Y342+AJ343,Y342+AJ343-AV343,$C343-SUM($AZ343:BG343)))))</f>
        <v>#NAME?</v>
      </c>
      <c t="str" s="89" r="BI343">
        <f>IF(NOT(snowball),0,IF(Z342&lt;=0,0,IF($C343&lt;=SUM($AZ343:BH343),0,IF(AW343+$C343-SUM($AZ343:BH343)&gt;Z342+AK343,Z342+AK343-AW343,$C343-SUM($AZ343:BH343)))))</f>
        <v>#NAME?</v>
      </c>
    </row>
    <row customHeight="1" r="344" ht="10.5">
      <c t="str" s="85" r="A344">
        <f>IF(SUM(Q343:Z343)&lt;=0,"",A343+1)</f>
        <v>#NAME?</v>
      </c>
      <c t="str" s="86" r="B344">
        <f>IF(A344="",NA(),DATE(YEAR(B343),MONTH(B343)+1,1))</f>
        <v>#NAME?</v>
      </c>
      <c t="str" s="87" r="C344">
        <f>IF(A344="","",IF(snowball,IF(($E$5-AX344)&lt;0,0,$E$5-AX344),"n/a")+D344)</f>
        <v>#NAME?</v>
      </c>
      <c s="88" r="D344"/>
      <c t="str" s="89" r="E344">
        <f>AN344+AZ344</f>
        <v>#NAME?</v>
      </c>
      <c t="str" s="89" r="F344">
        <f>AO344+BA344</f>
        <v>#NAME?</v>
      </c>
      <c t="str" s="89" r="G344">
        <f>AP344+BB344</f>
        <v>#NAME?</v>
      </c>
      <c t="str" s="89" r="H344">
        <f>AQ344+BC344</f>
        <v>#NAME?</v>
      </c>
      <c t="str" s="89" r="I344">
        <f>AR344+BD344</f>
        <v>#NAME?</v>
      </c>
      <c t="str" s="89" r="J344">
        <f>AS344+BE344</f>
        <v>#NAME?</v>
      </c>
      <c t="str" s="89" r="K344">
        <f>AT344+BF344</f>
        <v>#NAME?</v>
      </c>
      <c t="str" s="89" r="L344">
        <f>AU344+BG344</f>
        <v>#NAME?</v>
      </c>
      <c t="str" s="89" r="M344">
        <f>AV344+BH344</f>
        <v>#NAME?</v>
      </c>
      <c t="str" s="89" r="N344">
        <f>AW344+BI344</f>
        <v>#NAME?</v>
      </c>
      <c s="90" r="O344"/>
      <c t="str" s="89" r="P344">
        <f>SUM(Q344:Z344)</f>
        <v>#NAME?</v>
      </c>
      <c t="str" s="89" r="Q344">
        <f>IF(E$8=0,0,ROUND(Q343-(E344-AB344),2))</f>
        <v>#NAME?</v>
      </c>
      <c t="str" s="89" r="R344">
        <f>IF(F$8=0,0,ROUND(R343-(F344-AC344),2))</f>
        <v>#NAME?</v>
      </c>
      <c t="str" s="89" r="S344">
        <f>IF(G$8=0,0,ROUND(S343-(G344-AD344),2))</f>
        <v>#NAME?</v>
      </c>
      <c t="str" s="89" r="T344">
        <f>IF(H$8=0,0,ROUND(T343-(H344-AE344),2))</f>
        <v>#NAME?</v>
      </c>
      <c t="str" s="89" r="U344">
        <f>IF(I$8=0,0,ROUND(U343-(I344-AF344),2))</f>
        <v>#NAME?</v>
      </c>
      <c t="str" s="89" r="V344">
        <f>IF(J$8=0,0,ROUND(V343-(J344-AG344),2))</f>
        <v> -  </v>
      </c>
      <c t="str" s="89" r="W344">
        <f>IF(K$8=0,0,ROUND(W343-(K344-AH344),2))</f>
        <v> -  </v>
      </c>
      <c t="str" s="89" r="X344">
        <f>IF(L$8=0,0,ROUND(X343-(L344-AI344),2))</f>
        <v> -  </v>
      </c>
      <c t="str" s="89" r="Y344">
        <f>IF(M$8=0,0,ROUND(Y343-(M344-AJ344),2))</f>
        <v> -  </v>
      </c>
      <c t="str" s="89" r="Z344">
        <f>IF(N$8=0,0,ROUND(Z343-(N344-AK344),2))</f>
        <v> -  </v>
      </c>
      <c s="92" r="AA344"/>
      <c t="str" s="89" r="AB344">
        <f>ROUND(Q343*E$9/12,2)</f>
        <v>#NAME?</v>
      </c>
      <c t="str" s="89" r="AC344">
        <f>ROUND(R343*F$9/12,2)</f>
        <v>#NAME?</v>
      </c>
      <c t="str" s="89" r="AD344">
        <f>ROUND(S343*G$9/12,2)</f>
        <v>#NAME?</v>
      </c>
      <c t="str" s="89" r="AE344">
        <f>ROUND(T343*H$9/12,2)</f>
        <v>#NAME?</v>
      </c>
      <c t="str" s="89" r="AF344">
        <f>ROUND(U343*I$9/12,2)</f>
        <v>#NAME?</v>
      </c>
      <c t="str" s="89" r="AG344">
        <f>ROUND(V343*J$9/12,2)</f>
        <v> -  </v>
      </c>
      <c t="str" s="89" r="AH344">
        <f>ROUND(W343*K$9/12,2)</f>
        <v> -  </v>
      </c>
      <c t="str" s="89" r="AI344">
        <f>ROUND(X343*L$9/12,2)</f>
        <v> -  </v>
      </c>
      <c t="str" s="89" r="AJ344">
        <f>ROUND(Y343*M$9/12,2)</f>
        <v> -  </v>
      </c>
      <c t="str" s="89" r="AK344">
        <f>ROUND(Z343*N$9/12,2)</f>
        <v> -  </v>
      </c>
      <c t="str" s="89" r="AL344">
        <f>SUM(AB344:AK344)</f>
        <v>#NAME?</v>
      </c>
      <c s="93" r="AM344"/>
      <c t="str" s="89" r="AN344">
        <f>IF(Q343&gt;0,IF((Q343+AB344)&lt;E$10,Q343+AB344,E$10),0)</f>
        <v>#NAME?</v>
      </c>
      <c t="str" s="89" r="AO344">
        <f>IF(R343&gt;0,IF((R343+AC344)&lt;F$10,R343+AC344,F$10),0)</f>
        <v>#NAME?</v>
      </c>
      <c t="str" s="89" r="AP344">
        <f>IF(S343&gt;0,IF((S343+AD344)&lt;G$10,S343+AD344,G$10),0)</f>
        <v>#NAME?</v>
      </c>
      <c t="str" s="89" r="AQ344">
        <f>IF(T343&gt;0,IF((T343+AE344)&lt;H$10,T343+AE344,H$10),0)</f>
        <v>#NAME?</v>
      </c>
      <c t="str" s="89" r="AR344">
        <f>IF(U343&gt;0,IF((U343+AF344)&lt;I$10,U343+AF344,I$10),0)</f>
        <v>#NAME?</v>
      </c>
      <c t="str" s="89" r="AS344">
        <f>IF(V343&gt;0,IF((V343+AG344)&lt;J$10,V343+AG344,J$10),0)</f>
        <v> -  </v>
      </c>
      <c t="str" s="89" r="AT344">
        <f>IF(W343&gt;0,IF((W343+AH344)&lt;K$10,W343+AH344,K$10),0)</f>
        <v> -  </v>
      </c>
      <c t="str" s="89" r="AU344">
        <f>IF(X343&gt;0,IF((X343+AI344)&lt;L$10,X343+AI344,L$10),0)</f>
        <v> -  </v>
      </c>
      <c t="str" s="89" r="AV344">
        <f>IF(Y343&gt;0,IF((Y343+AJ344)&lt;M$10,Y343+AJ344,M$10),0)</f>
        <v> -  </v>
      </c>
      <c t="str" s="89" r="AW344">
        <f>IF(Z343&gt;0,IF((Z343+AK344)&lt;N$10,Z343+AK344,N$10),0)</f>
        <v> -  </v>
      </c>
      <c t="str" s="89" r="AX344">
        <f>SUM(AN344:AW344)</f>
        <v>#NAME?</v>
      </c>
      <c s="89" r="AY344"/>
      <c t="str" s="91" r="AZ344">
        <f>IF(NOT(snowball),0,IF(Q343&lt;=0,0,IF(AN344+$C344&gt;Q343+AB344,Q343+AB344-AN344,$C344)))</f>
        <v>#NAME?</v>
      </c>
      <c t="str" s="89" r="BA344">
        <f>IF(NOT(snowball),0,IF(R343&lt;=0,0,IF($C344&lt;=SUM($AZ344:AZ344),0,IF(AO344+$C344-SUM($AZ344:AZ344)&gt;R343+AC344,R343+AC344-AO344,$C344-SUM($AZ344:AZ344)))))</f>
        <v>#NAME?</v>
      </c>
      <c t="str" s="89" r="BB344">
        <f>IF(NOT(snowball),0,IF(S343&lt;=0,0,IF($C344&lt;=SUM($AZ344:BA344),0,IF(AP344+$C344-SUM($AZ344:BA344)&gt;S343+AD344,S343+AD344-AP344,$C344-SUM($AZ344:BA344)))))</f>
        <v>#NAME?</v>
      </c>
      <c t="str" s="89" r="BC344">
        <f>IF(NOT(snowball),0,IF(T343&lt;=0,0,IF($C344&lt;=SUM($AZ344:BB344),0,IF(AQ344+$C344-SUM($AZ344:BB344)&gt;T343+AE344,T343+AE344-AQ344,$C344-SUM($AZ344:BB344)))))</f>
        <v>#NAME?</v>
      </c>
      <c t="str" s="89" r="BD344">
        <f>IF(NOT(snowball),0,IF(U343&lt;=0,0,IF($C344&lt;=SUM($AZ344:BC344),0,IF(AR344+$C344-SUM($AZ344:BC344)&gt;U343+AF344,U343+AF344-AR344,$C344-SUM($AZ344:BC344)))))</f>
        <v>#NAME?</v>
      </c>
      <c t="str" s="89" r="BE344">
        <f>IF(NOT(snowball),0,IF(V343&lt;=0,0,IF($C344&lt;=SUM($AZ344:BD344),0,IF(AS344+$C344-SUM($AZ344:BD344)&gt;V343+AG344,V343+AG344-AS344,$C344-SUM($AZ344:BD344)))))</f>
        <v>#NAME?</v>
      </c>
      <c t="str" s="89" r="BF344">
        <f>IF(NOT(snowball),0,IF(W343&lt;=0,0,IF($C344&lt;=SUM($AZ344:BE344),0,IF(AT344+$C344-SUM($AZ344:BE344)&gt;W343+AH344,W343+AH344-AT344,$C344-SUM($AZ344:BE344)))))</f>
        <v>#NAME?</v>
      </c>
      <c t="str" s="89" r="BG344">
        <f>IF(NOT(snowball),0,IF(X343&lt;=0,0,IF($C344&lt;=SUM($AZ344:BF344),0,IF(AU344+$C344-SUM($AZ344:BF344)&gt;X343+AI344,X343+AI344-AU344,$C344-SUM($AZ344:BF344)))))</f>
        <v>#NAME?</v>
      </c>
      <c t="str" s="89" r="BH344">
        <f>IF(NOT(snowball),0,IF(Y343&lt;=0,0,IF($C344&lt;=SUM($AZ344:BG344),0,IF(AV344+$C344-SUM($AZ344:BG344)&gt;Y343+AJ344,Y343+AJ344-AV344,$C344-SUM($AZ344:BG344)))))</f>
        <v>#NAME?</v>
      </c>
      <c t="str" s="89" r="BI344">
        <f>IF(NOT(snowball),0,IF(Z343&lt;=0,0,IF($C344&lt;=SUM($AZ344:BH344),0,IF(AW344+$C344-SUM($AZ344:BH344)&gt;Z343+AK344,Z343+AK344-AW344,$C344-SUM($AZ344:BH344)))))</f>
        <v>#NAME?</v>
      </c>
    </row>
    <row customHeight="1" r="345" ht="10.5">
      <c t="str" s="85" r="A345">
        <f>IF(SUM(Q344:Z344)&lt;=0,"",A344+1)</f>
        <v>#NAME?</v>
      </c>
      <c t="str" s="86" r="B345">
        <f>IF(A345="",NA(),DATE(YEAR(B344),MONTH(B344)+1,1))</f>
        <v>#NAME?</v>
      </c>
      <c t="str" s="87" r="C345">
        <f>IF(A345="","",IF(snowball,IF(($E$5-AX345)&lt;0,0,$E$5-AX345),"n/a")+D345)</f>
        <v>#NAME?</v>
      </c>
      <c s="88" r="D345"/>
      <c t="str" s="89" r="E345">
        <f>AN345+AZ345</f>
        <v>#NAME?</v>
      </c>
      <c t="str" s="89" r="F345">
        <f>AO345+BA345</f>
        <v>#NAME?</v>
      </c>
      <c t="str" s="89" r="G345">
        <f>AP345+BB345</f>
        <v>#NAME?</v>
      </c>
      <c t="str" s="89" r="H345">
        <f>AQ345+BC345</f>
        <v>#NAME?</v>
      </c>
      <c t="str" s="89" r="I345">
        <f>AR345+BD345</f>
        <v>#NAME?</v>
      </c>
      <c t="str" s="89" r="J345">
        <f>AS345+BE345</f>
        <v>#NAME?</v>
      </c>
      <c t="str" s="89" r="K345">
        <f>AT345+BF345</f>
        <v>#NAME?</v>
      </c>
      <c t="str" s="89" r="L345">
        <f>AU345+BG345</f>
        <v>#NAME?</v>
      </c>
      <c t="str" s="89" r="M345">
        <f>AV345+BH345</f>
        <v>#NAME?</v>
      </c>
      <c t="str" s="89" r="N345">
        <f>AW345+BI345</f>
        <v>#NAME?</v>
      </c>
      <c s="90" r="O345"/>
      <c t="str" s="89" r="P345">
        <f>SUM(Q345:Z345)</f>
        <v>#NAME?</v>
      </c>
      <c t="str" s="89" r="Q345">
        <f>IF(E$8=0,0,ROUND(Q344-(E345-AB345),2))</f>
        <v>#NAME?</v>
      </c>
      <c t="str" s="89" r="R345">
        <f>IF(F$8=0,0,ROUND(R344-(F345-AC345),2))</f>
        <v>#NAME?</v>
      </c>
      <c t="str" s="89" r="S345">
        <f>IF(G$8=0,0,ROUND(S344-(G345-AD345),2))</f>
        <v>#NAME?</v>
      </c>
      <c t="str" s="89" r="T345">
        <f>IF(H$8=0,0,ROUND(T344-(H345-AE345),2))</f>
        <v>#NAME?</v>
      </c>
      <c t="str" s="89" r="U345">
        <f>IF(I$8=0,0,ROUND(U344-(I345-AF345),2))</f>
        <v>#NAME?</v>
      </c>
      <c t="str" s="89" r="V345">
        <f>IF(J$8=0,0,ROUND(V344-(J345-AG345),2))</f>
        <v> -  </v>
      </c>
      <c t="str" s="89" r="W345">
        <f>IF(K$8=0,0,ROUND(W344-(K345-AH345),2))</f>
        <v> -  </v>
      </c>
      <c t="str" s="89" r="X345">
        <f>IF(L$8=0,0,ROUND(X344-(L345-AI345),2))</f>
        <v> -  </v>
      </c>
      <c t="str" s="89" r="Y345">
        <f>IF(M$8=0,0,ROUND(Y344-(M345-AJ345),2))</f>
        <v> -  </v>
      </c>
      <c t="str" s="89" r="Z345">
        <f>IF(N$8=0,0,ROUND(Z344-(N345-AK345),2))</f>
        <v> -  </v>
      </c>
      <c s="92" r="AA345"/>
      <c t="str" s="89" r="AB345">
        <f>ROUND(Q344*E$9/12,2)</f>
        <v>#NAME?</v>
      </c>
      <c t="str" s="89" r="AC345">
        <f>ROUND(R344*F$9/12,2)</f>
        <v>#NAME?</v>
      </c>
      <c t="str" s="89" r="AD345">
        <f>ROUND(S344*G$9/12,2)</f>
        <v>#NAME?</v>
      </c>
      <c t="str" s="89" r="AE345">
        <f>ROUND(T344*H$9/12,2)</f>
        <v>#NAME?</v>
      </c>
      <c t="str" s="89" r="AF345">
        <f>ROUND(U344*I$9/12,2)</f>
        <v>#NAME?</v>
      </c>
      <c t="str" s="89" r="AG345">
        <f>ROUND(V344*J$9/12,2)</f>
        <v> -  </v>
      </c>
      <c t="str" s="89" r="AH345">
        <f>ROUND(W344*K$9/12,2)</f>
        <v> -  </v>
      </c>
      <c t="str" s="89" r="AI345">
        <f>ROUND(X344*L$9/12,2)</f>
        <v> -  </v>
      </c>
      <c t="str" s="89" r="AJ345">
        <f>ROUND(Y344*M$9/12,2)</f>
        <v> -  </v>
      </c>
      <c t="str" s="89" r="AK345">
        <f>ROUND(Z344*N$9/12,2)</f>
        <v> -  </v>
      </c>
      <c t="str" s="89" r="AL345">
        <f>SUM(AB345:AK345)</f>
        <v>#NAME?</v>
      </c>
      <c s="93" r="AM345"/>
      <c t="str" s="89" r="AN345">
        <f>IF(Q344&gt;0,IF((Q344+AB345)&lt;E$10,Q344+AB345,E$10),0)</f>
        <v>#NAME?</v>
      </c>
      <c t="str" s="89" r="AO345">
        <f>IF(R344&gt;0,IF((R344+AC345)&lt;F$10,R344+AC345,F$10),0)</f>
        <v>#NAME?</v>
      </c>
      <c t="str" s="89" r="AP345">
        <f>IF(S344&gt;0,IF((S344+AD345)&lt;G$10,S344+AD345,G$10),0)</f>
        <v>#NAME?</v>
      </c>
      <c t="str" s="89" r="AQ345">
        <f>IF(T344&gt;0,IF((T344+AE345)&lt;H$10,T344+AE345,H$10),0)</f>
        <v>#NAME?</v>
      </c>
      <c t="str" s="89" r="AR345">
        <f>IF(U344&gt;0,IF((U344+AF345)&lt;I$10,U344+AF345,I$10),0)</f>
        <v>#NAME?</v>
      </c>
      <c t="str" s="89" r="AS345">
        <f>IF(V344&gt;0,IF((V344+AG345)&lt;J$10,V344+AG345,J$10),0)</f>
        <v> -  </v>
      </c>
      <c t="str" s="89" r="AT345">
        <f>IF(W344&gt;0,IF((W344+AH345)&lt;K$10,W344+AH345,K$10),0)</f>
        <v> -  </v>
      </c>
      <c t="str" s="89" r="AU345">
        <f>IF(X344&gt;0,IF((X344+AI345)&lt;L$10,X344+AI345,L$10),0)</f>
        <v> -  </v>
      </c>
      <c t="str" s="89" r="AV345">
        <f>IF(Y344&gt;0,IF((Y344+AJ345)&lt;M$10,Y344+AJ345,M$10),0)</f>
        <v> -  </v>
      </c>
      <c t="str" s="89" r="AW345">
        <f>IF(Z344&gt;0,IF((Z344+AK345)&lt;N$10,Z344+AK345,N$10),0)</f>
        <v> -  </v>
      </c>
      <c t="str" s="89" r="AX345">
        <f>SUM(AN345:AW345)</f>
        <v>#NAME?</v>
      </c>
      <c s="89" r="AY345"/>
      <c t="str" s="91" r="AZ345">
        <f>IF(NOT(snowball),0,IF(Q344&lt;=0,0,IF(AN345+$C345&gt;Q344+AB345,Q344+AB345-AN345,$C345)))</f>
        <v>#NAME?</v>
      </c>
      <c t="str" s="89" r="BA345">
        <f>IF(NOT(snowball),0,IF(R344&lt;=0,0,IF($C345&lt;=SUM($AZ345:AZ345),0,IF(AO345+$C345-SUM($AZ345:AZ345)&gt;R344+AC345,R344+AC345-AO345,$C345-SUM($AZ345:AZ345)))))</f>
        <v>#NAME?</v>
      </c>
      <c t="str" s="89" r="BB345">
        <f>IF(NOT(snowball),0,IF(S344&lt;=0,0,IF($C345&lt;=SUM($AZ345:BA345),0,IF(AP345+$C345-SUM($AZ345:BA345)&gt;S344+AD345,S344+AD345-AP345,$C345-SUM($AZ345:BA345)))))</f>
        <v>#NAME?</v>
      </c>
      <c t="str" s="89" r="BC345">
        <f>IF(NOT(snowball),0,IF(T344&lt;=0,0,IF($C345&lt;=SUM($AZ345:BB345),0,IF(AQ345+$C345-SUM($AZ345:BB345)&gt;T344+AE345,T344+AE345-AQ345,$C345-SUM($AZ345:BB345)))))</f>
        <v>#NAME?</v>
      </c>
      <c t="str" s="89" r="BD345">
        <f>IF(NOT(snowball),0,IF(U344&lt;=0,0,IF($C345&lt;=SUM($AZ345:BC345),0,IF(AR345+$C345-SUM($AZ345:BC345)&gt;U344+AF345,U344+AF345-AR345,$C345-SUM($AZ345:BC345)))))</f>
        <v>#NAME?</v>
      </c>
      <c t="str" s="89" r="BE345">
        <f>IF(NOT(snowball),0,IF(V344&lt;=0,0,IF($C345&lt;=SUM($AZ345:BD345),0,IF(AS345+$C345-SUM($AZ345:BD345)&gt;V344+AG345,V344+AG345-AS345,$C345-SUM($AZ345:BD345)))))</f>
        <v>#NAME?</v>
      </c>
      <c t="str" s="89" r="BF345">
        <f>IF(NOT(snowball),0,IF(W344&lt;=0,0,IF($C345&lt;=SUM($AZ345:BE345),0,IF(AT345+$C345-SUM($AZ345:BE345)&gt;W344+AH345,W344+AH345-AT345,$C345-SUM($AZ345:BE345)))))</f>
        <v>#NAME?</v>
      </c>
      <c t="str" s="89" r="BG345">
        <f>IF(NOT(snowball),0,IF(X344&lt;=0,0,IF($C345&lt;=SUM($AZ345:BF345),0,IF(AU345+$C345-SUM($AZ345:BF345)&gt;X344+AI345,X344+AI345-AU345,$C345-SUM($AZ345:BF345)))))</f>
        <v>#NAME?</v>
      </c>
      <c t="str" s="89" r="BH345">
        <f>IF(NOT(snowball),0,IF(Y344&lt;=0,0,IF($C345&lt;=SUM($AZ345:BG345),0,IF(AV345+$C345-SUM($AZ345:BG345)&gt;Y344+AJ345,Y344+AJ345-AV345,$C345-SUM($AZ345:BG345)))))</f>
        <v>#NAME?</v>
      </c>
      <c t="str" s="89" r="BI345">
        <f>IF(NOT(snowball),0,IF(Z344&lt;=0,0,IF($C345&lt;=SUM($AZ345:BH345),0,IF(AW345+$C345-SUM($AZ345:BH345)&gt;Z344+AK345,Z344+AK345-AW345,$C345-SUM($AZ345:BH345)))))</f>
        <v>#NAME?</v>
      </c>
    </row>
    <row customHeight="1" r="346" ht="10.5">
      <c t="str" s="85" r="A346">
        <f>IF(SUM(Q345:Z345)&lt;=0,"",A345+1)</f>
        <v>#NAME?</v>
      </c>
      <c t="str" s="86" r="B346">
        <f>IF(A346="",NA(),DATE(YEAR(B345),MONTH(B345)+1,1))</f>
        <v>#NAME?</v>
      </c>
      <c t="str" s="87" r="C346">
        <f>IF(A346="","",IF(snowball,IF(($E$5-AX346)&lt;0,0,$E$5-AX346),"n/a")+D346)</f>
        <v>#NAME?</v>
      </c>
      <c s="88" r="D346"/>
      <c t="str" s="89" r="E346">
        <f>AN346+AZ346</f>
        <v>#NAME?</v>
      </c>
      <c t="str" s="89" r="F346">
        <f>AO346+BA346</f>
        <v>#NAME?</v>
      </c>
      <c t="str" s="89" r="G346">
        <f>AP346+BB346</f>
        <v>#NAME?</v>
      </c>
      <c t="str" s="89" r="H346">
        <f>AQ346+BC346</f>
        <v>#NAME?</v>
      </c>
      <c t="str" s="89" r="I346">
        <f>AR346+BD346</f>
        <v>#NAME?</v>
      </c>
      <c t="str" s="89" r="J346">
        <f>AS346+BE346</f>
        <v>#NAME?</v>
      </c>
      <c t="str" s="89" r="K346">
        <f>AT346+BF346</f>
        <v>#NAME?</v>
      </c>
      <c t="str" s="89" r="L346">
        <f>AU346+BG346</f>
        <v>#NAME?</v>
      </c>
      <c t="str" s="89" r="M346">
        <f>AV346+BH346</f>
        <v>#NAME?</v>
      </c>
      <c t="str" s="89" r="N346">
        <f>AW346+BI346</f>
        <v>#NAME?</v>
      </c>
      <c s="90" r="O346"/>
      <c t="str" s="89" r="P346">
        <f>SUM(Q346:Z346)</f>
        <v>#NAME?</v>
      </c>
      <c t="str" s="89" r="Q346">
        <f>IF(E$8=0,0,ROUND(Q345-(E346-AB346),2))</f>
        <v>#NAME?</v>
      </c>
      <c t="str" s="89" r="R346">
        <f>IF(F$8=0,0,ROUND(R345-(F346-AC346),2))</f>
        <v>#NAME?</v>
      </c>
      <c t="str" s="89" r="S346">
        <f>IF(G$8=0,0,ROUND(S345-(G346-AD346),2))</f>
        <v>#NAME?</v>
      </c>
      <c t="str" s="89" r="T346">
        <f>IF(H$8=0,0,ROUND(T345-(H346-AE346),2))</f>
        <v>#NAME?</v>
      </c>
      <c t="str" s="89" r="U346">
        <f>IF(I$8=0,0,ROUND(U345-(I346-AF346),2))</f>
        <v>#NAME?</v>
      </c>
      <c t="str" s="89" r="V346">
        <f>IF(J$8=0,0,ROUND(V345-(J346-AG346),2))</f>
        <v> -  </v>
      </c>
      <c t="str" s="89" r="W346">
        <f>IF(K$8=0,0,ROUND(W345-(K346-AH346),2))</f>
        <v> -  </v>
      </c>
      <c t="str" s="89" r="X346">
        <f>IF(L$8=0,0,ROUND(X345-(L346-AI346),2))</f>
        <v> -  </v>
      </c>
      <c t="str" s="89" r="Y346">
        <f>IF(M$8=0,0,ROUND(Y345-(M346-AJ346),2))</f>
        <v> -  </v>
      </c>
      <c t="str" s="89" r="Z346">
        <f>IF(N$8=0,0,ROUND(Z345-(N346-AK346),2))</f>
        <v> -  </v>
      </c>
      <c s="92" r="AA346"/>
      <c t="str" s="89" r="AB346">
        <f>ROUND(Q345*E$9/12,2)</f>
        <v>#NAME?</v>
      </c>
      <c t="str" s="89" r="AC346">
        <f>ROUND(R345*F$9/12,2)</f>
        <v>#NAME?</v>
      </c>
      <c t="str" s="89" r="AD346">
        <f>ROUND(S345*G$9/12,2)</f>
        <v>#NAME?</v>
      </c>
      <c t="str" s="89" r="AE346">
        <f>ROUND(T345*H$9/12,2)</f>
        <v>#NAME?</v>
      </c>
      <c t="str" s="89" r="AF346">
        <f>ROUND(U345*I$9/12,2)</f>
        <v>#NAME?</v>
      </c>
      <c t="str" s="89" r="AG346">
        <f>ROUND(V345*J$9/12,2)</f>
        <v> -  </v>
      </c>
      <c t="str" s="89" r="AH346">
        <f>ROUND(W345*K$9/12,2)</f>
        <v> -  </v>
      </c>
      <c t="str" s="89" r="AI346">
        <f>ROUND(X345*L$9/12,2)</f>
        <v> -  </v>
      </c>
      <c t="str" s="89" r="AJ346">
        <f>ROUND(Y345*M$9/12,2)</f>
        <v> -  </v>
      </c>
      <c t="str" s="89" r="AK346">
        <f>ROUND(Z345*N$9/12,2)</f>
        <v> -  </v>
      </c>
      <c t="str" s="89" r="AL346">
        <f>SUM(AB346:AK346)</f>
        <v>#NAME?</v>
      </c>
      <c s="93" r="AM346"/>
      <c t="str" s="89" r="AN346">
        <f>IF(Q345&gt;0,IF((Q345+AB346)&lt;E$10,Q345+AB346,E$10),0)</f>
        <v>#NAME?</v>
      </c>
      <c t="str" s="89" r="AO346">
        <f>IF(R345&gt;0,IF((R345+AC346)&lt;F$10,R345+AC346,F$10),0)</f>
        <v>#NAME?</v>
      </c>
      <c t="str" s="89" r="AP346">
        <f>IF(S345&gt;0,IF((S345+AD346)&lt;G$10,S345+AD346,G$10),0)</f>
        <v>#NAME?</v>
      </c>
      <c t="str" s="89" r="AQ346">
        <f>IF(T345&gt;0,IF((T345+AE346)&lt;H$10,T345+AE346,H$10),0)</f>
        <v>#NAME?</v>
      </c>
      <c t="str" s="89" r="AR346">
        <f>IF(U345&gt;0,IF((U345+AF346)&lt;I$10,U345+AF346,I$10),0)</f>
        <v>#NAME?</v>
      </c>
      <c t="str" s="89" r="AS346">
        <f>IF(V345&gt;0,IF((V345+AG346)&lt;J$10,V345+AG346,J$10),0)</f>
        <v> -  </v>
      </c>
      <c t="str" s="89" r="AT346">
        <f>IF(W345&gt;0,IF((W345+AH346)&lt;K$10,W345+AH346,K$10),0)</f>
        <v> -  </v>
      </c>
      <c t="str" s="89" r="AU346">
        <f>IF(X345&gt;0,IF((X345+AI346)&lt;L$10,X345+AI346,L$10),0)</f>
        <v> -  </v>
      </c>
      <c t="str" s="89" r="AV346">
        <f>IF(Y345&gt;0,IF((Y345+AJ346)&lt;M$10,Y345+AJ346,M$10),0)</f>
        <v> -  </v>
      </c>
      <c t="str" s="89" r="AW346">
        <f>IF(Z345&gt;0,IF((Z345+AK346)&lt;N$10,Z345+AK346,N$10),0)</f>
        <v> -  </v>
      </c>
      <c t="str" s="89" r="AX346">
        <f>SUM(AN346:AW346)</f>
        <v>#NAME?</v>
      </c>
      <c s="89" r="AY346"/>
      <c t="str" s="91" r="AZ346">
        <f>IF(NOT(snowball),0,IF(Q345&lt;=0,0,IF(AN346+$C346&gt;Q345+AB346,Q345+AB346-AN346,$C346)))</f>
        <v>#NAME?</v>
      </c>
      <c t="str" s="89" r="BA346">
        <f>IF(NOT(snowball),0,IF(R345&lt;=0,0,IF($C346&lt;=SUM($AZ346:AZ346),0,IF(AO346+$C346-SUM($AZ346:AZ346)&gt;R345+AC346,R345+AC346-AO346,$C346-SUM($AZ346:AZ346)))))</f>
        <v>#NAME?</v>
      </c>
      <c t="str" s="89" r="BB346">
        <f>IF(NOT(snowball),0,IF(S345&lt;=0,0,IF($C346&lt;=SUM($AZ346:BA346),0,IF(AP346+$C346-SUM($AZ346:BA346)&gt;S345+AD346,S345+AD346-AP346,$C346-SUM($AZ346:BA346)))))</f>
        <v>#NAME?</v>
      </c>
      <c t="str" s="89" r="BC346">
        <f>IF(NOT(snowball),0,IF(T345&lt;=0,0,IF($C346&lt;=SUM($AZ346:BB346),0,IF(AQ346+$C346-SUM($AZ346:BB346)&gt;T345+AE346,T345+AE346-AQ346,$C346-SUM($AZ346:BB346)))))</f>
        <v>#NAME?</v>
      </c>
      <c t="str" s="89" r="BD346">
        <f>IF(NOT(snowball),0,IF(U345&lt;=0,0,IF($C346&lt;=SUM($AZ346:BC346),0,IF(AR346+$C346-SUM($AZ346:BC346)&gt;U345+AF346,U345+AF346-AR346,$C346-SUM($AZ346:BC346)))))</f>
        <v>#NAME?</v>
      </c>
      <c t="str" s="89" r="BE346">
        <f>IF(NOT(snowball),0,IF(V345&lt;=0,0,IF($C346&lt;=SUM($AZ346:BD346),0,IF(AS346+$C346-SUM($AZ346:BD346)&gt;V345+AG346,V345+AG346-AS346,$C346-SUM($AZ346:BD346)))))</f>
        <v>#NAME?</v>
      </c>
      <c t="str" s="89" r="BF346">
        <f>IF(NOT(snowball),0,IF(W345&lt;=0,0,IF($C346&lt;=SUM($AZ346:BE346),0,IF(AT346+$C346-SUM($AZ346:BE346)&gt;W345+AH346,W345+AH346-AT346,$C346-SUM($AZ346:BE346)))))</f>
        <v>#NAME?</v>
      </c>
      <c t="str" s="89" r="BG346">
        <f>IF(NOT(snowball),0,IF(X345&lt;=0,0,IF($C346&lt;=SUM($AZ346:BF346),0,IF(AU346+$C346-SUM($AZ346:BF346)&gt;X345+AI346,X345+AI346-AU346,$C346-SUM($AZ346:BF346)))))</f>
        <v>#NAME?</v>
      </c>
      <c t="str" s="89" r="BH346">
        <f>IF(NOT(snowball),0,IF(Y345&lt;=0,0,IF($C346&lt;=SUM($AZ346:BG346),0,IF(AV346+$C346-SUM($AZ346:BG346)&gt;Y345+AJ346,Y345+AJ346-AV346,$C346-SUM($AZ346:BG346)))))</f>
        <v>#NAME?</v>
      </c>
      <c t="str" s="89" r="BI346">
        <f>IF(NOT(snowball),0,IF(Z345&lt;=0,0,IF($C346&lt;=SUM($AZ346:BH346),0,IF(AW346+$C346-SUM($AZ346:BH346)&gt;Z345+AK346,Z345+AK346-AW346,$C346-SUM($AZ346:BH346)))))</f>
        <v>#NAME?</v>
      </c>
    </row>
    <row customHeight="1" r="347" ht="10.5">
      <c t="str" s="85" r="A347">
        <f>IF(SUM(Q346:Z346)&lt;=0,"",A346+1)</f>
        <v>#NAME?</v>
      </c>
      <c t="str" s="86" r="B347">
        <f>IF(A347="",NA(),DATE(YEAR(B346),MONTH(B346)+1,1))</f>
        <v>#NAME?</v>
      </c>
      <c t="str" s="87" r="C347">
        <f>IF(A347="","",IF(snowball,IF(($E$5-AX347)&lt;0,0,$E$5-AX347),"n/a")+D347)</f>
        <v>#NAME?</v>
      </c>
      <c s="88" r="D347"/>
      <c t="str" s="89" r="E347">
        <f>AN347+AZ347</f>
        <v>#NAME?</v>
      </c>
      <c t="str" s="89" r="F347">
        <f>AO347+BA347</f>
        <v>#NAME?</v>
      </c>
      <c t="str" s="89" r="G347">
        <f>AP347+BB347</f>
        <v>#NAME?</v>
      </c>
      <c t="str" s="89" r="H347">
        <f>AQ347+BC347</f>
        <v>#NAME?</v>
      </c>
      <c t="str" s="89" r="I347">
        <f>AR347+BD347</f>
        <v>#NAME?</v>
      </c>
      <c t="str" s="89" r="J347">
        <f>AS347+BE347</f>
        <v>#NAME?</v>
      </c>
      <c t="str" s="89" r="K347">
        <f>AT347+BF347</f>
        <v>#NAME?</v>
      </c>
      <c t="str" s="89" r="L347">
        <f>AU347+BG347</f>
        <v>#NAME?</v>
      </c>
      <c t="str" s="89" r="M347">
        <f>AV347+BH347</f>
        <v>#NAME?</v>
      </c>
      <c t="str" s="89" r="N347">
        <f>AW347+BI347</f>
        <v>#NAME?</v>
      </c>
      <c s="90" r="O347"/>
      <c t="str" s="89" r="P347">
        <f>SUM(Q347:Z347)</f>
        <v>#NAME?</v>
      </c>
      <c t="str" s="89" r="Q347">
        <f>IF(E$8=0,0,ROUND(Q346-(E347-AB347),2))</f>
        <v>#NAME?</v>
      </c>
      <c t="str" s="89" r="R347">
        <f>IF(F$8=0,0,ROUND(R346-(F347-AC347),2))</f>
        <v>#NAME?</v>
      </c>
      <c t="str" s="89" r="S347">
        <f>IF(G$8=0,0,ROUND(S346-(G347-AD347),2))</f>
        <v>#NAME?</v>
      </c>
      <c t="str" s="89" r="T347">
        <f>IF(H$8=0,0,ROUND(T346-(H347-AE347),2))</f>
        <v>#NAME?</v>
      </c>
      <c t="str" s="89" r="U347">
        <f>IF(I$8=0,0,ROUND(U346-(I347-AF347),2))</f>
        <v>#NAME?</v>
      </c>
      <c t="str" s="89" r="V347">
        <f>IF(J$8=0,0,ROUND(V346-(J347-AG347),2))</f>
        <v> -  </v>
      </c>
      <c t="str" s="89" r="W347">
        <f>IF(K$8=0,0,ROUND(W346-(K347-AH347),2))</f>
        <v> -  </v>
      </c>
      <c t="str" s="89" r="X347">
        <f>IF(L$8=0,0,ROUND(X346-(L347-AI347),2))</f>
        <v> -  </v>
      </c>
      <c t="str" s="89" r="Y347">
        <f>IF(M$8=0,0,ROUND(Y346-(M347-AJ347),2))</f>
        <v> -  </v>
      </c>
      <c t="str" s="89" r="Z347">
        <f>IF(N$8=0,0,ROUND(Z346-(N347-AK347),2))</f>
        <v> -  </v>
      </c>
      <c s="92" r="AA347"/>
      <c t="str" s="89" r="AB347">
        <f>ROUND(Q346*E$9/12,2)</f>
        <v>#NAME?</v>
      </c>
      <c t="str" s="89" r="AC347">
        <f>ROUND(R346*F$9/12,2)</f>
        <v>#NAME?</v>
      </c>
      <c t="str" s="89" r="AD347">
        <f>ROUND(S346*G$9/12,2)</f>
        <v>#NAME?</v>
      </c>
      <c t="str" s="89" r="AE347">
        <f>ROUND(T346*H$9/12,2)</f>
        <v>#NAME?</v>
      </c>
      <c t="str" s="89" r="AF347">
        <f>ROUND(U346*I$9/12,2)</f>
        <v>#NAME?</v>
      </c>
      <c t="str" s="89" r="AG347">
        <f>ROUND(V346*J$9/12,2)</f>
        <v> -  </v>
      </c>
      <c t="str" s="89" r="AH347">
        <f>ROUND(W346*K$9/12,2)</f>
        <v> -  </v>
      </c>
      <c t="str" s="89" r="AI347">
        <f>ROUND(X346*L$9/12,2)</f>
        <v> -  </v>
      </c>
      <c t="str" s="89" r="AJ347">
        <f>ROUND(Y346*M$9/12,2)</f>
        <v> -  </v>
      </c>
      <c t="str" s="89" r="AK347">
        <f>ROUND(Z346*N$9/12,2)</f>
        <v> -  </v>
      </c>
      <c t="str" s="89" r="AL347">
        <f>SUM(AB347:AK347)</f>
        <v>#NAME?</v>
      </c>
      <c s="93" r="AM347"/>
      <c t="str" s="89" r="AN347">
        <f>IF(Q346&gt;0,IF((Q346+AB347)&lt;E$10,Q346+AB347,E$10),0)</f>
        <v>#NAME?</v>
      </c>
      <c t="str" s="89" r="AO347">
        <f>IF(R346&gt;0,IF((R346+AC347)&lt;F$10,R346+AC347,F$10),0)</f>
        <v>#NAME?</v>
      </c>
      <c t="str" s="89" r="AP347">
        <f>IF(S346&gt;0,IF((S346+AD347)&lt;G$10,S346+AD347,G$10),0)</f>
        <v>#NAME?</v>
      </c>
      <c t="str" s="89" r="AQ347">
        <f>IF(T346&gt;0,IF((T346+AE347)&lt;H$10,T346+AE347,H$10),0)</f>
        <v>#NAME?</v>
      </c>
      <c t="str" s="89" r="AR347">
        <f>IF(U346&gt;0,IF((U346+AF347)&lt;I$10,U346+AF347,I$10),0)</f>
        <v>#NAME?</v>
      </c>
      <c t="str" s="89" r="AS347">
        <f>IF(V346&gt;0,IF((V346+AG347)&lt;J$10,V346+AG347,J$10),0)</f>
        <v> -  </v>
      </c>
      <c t="str" s="89" r="AT347">
        <f>IF(W346&gt;0,IF((W346+AH347)&lt;K$10,W346+AH347,K$10),0)</f>
        <v> -  </v>
      </c>
      <c t="str" s="89" r="AU347">
        <f>IF(X346&gt;0,IF((X346+AI347)&lt;L$10,X346+AI347,L$10),0)</f>
        <v> -  </v>
      </c>
      <c t="str" s="89" r="AV347">
        <f>IF(Y346&gt;0,IF((Y346+AJ347)&lt;M$10,Y346+AJ347,M$10),0)</f>
        <v> -  </v>
      </c>
      <c t="str" s="89" r="AW347">
        <f>IF(Z346&gt;0,IF((Z346+AK347)&lt;N$10,Z346+AK347,N$10),0)</f>
        <v> -  </v>
      </c>
      <c t="str" s="89" r="AX347">
        <f>SUM(AN347:AW347)</f>
        <v>#NAME?</v>
      </c>
      <c s="89" r="AY347"/>
      <c t="str" s="91" r="AZ347">
        <f>IF(NOT(snowball),0,IF(Q346&lt;=0,0,IF(AN347+$C347&gt;Q346+AB347,Q346+AB347-AN347,$C347)))</f>
        <v>#NAME?</v>
      </c>
      <c t="str" s="89" r="BA347">
        <f>IF(NOT(snowball),0,IF(R346&lt;=0,0,IF($C347&lt;=SUM($AZ347:AZ347),0,IF(AO347+$C347-SUM($AZ347:AZ347)&gt;R346+AC347,R346+AC347-AO347,$C347-SUM($AZ347:AZ347)))))</f>
        <v>#NAME?</v>
      </c>
      <c t="str" s="89" r="BB347">
        <f>IF(NOT(snowball),0,IF(S346&lt;=0,0,IF($C347&lt;=SUM($AZ347:BA347),0,IF(AP347+$C347-SUM($AZ347:BA347)&gt;S346+AD347,S346+AD347-AP347,$C347-SUM($AZ347:BA347)))))</f>
        <v>#NAME?</v>
      </c>
      <c t="str" s="89" r="BC347">
        <f>IF(NOT(snowball),0,IF(T346&lt;=0,0,IF($C347&lt;=SUM($AZ347:BB347),0,IF(AQ347+$C347-SUM($AZ347:BB347)&gt;T346+AE347,T346+AE347-AQ347,$C347-SUM($AZ347:BB347)))))</f>
        <v>#NAME?</v>
      </c>
      <c t="str" s="89" r="BD347">
        <f>IF(NOT(snowball),0,IF(U346&lt;=0,0,IF($C347&lt;=SUM($AZ347:BC347),0,IF(AR347+$C347-SUM($AZ347:BC347)&gt;U346+AF347,U346+AF347-AR347,$C347-SUM($AZ347:BC347)))))</f>
        <v>#NAME?</v>
      </c>
      <c t="str" s="89" r="BE347">
        <f>IF(NOT(snowball),0,IF(V346&lt;=0,0,IF($C347&lt;=SUM($AZ347:BD347),0,IF(AS347+$C347-SUM($AZ347:BD347)&gt;V346+AG347,V346+AG347-AS347,$C347-SUM($AZ347:BD347)))))</f>
        <v>#NAME?</v>
      </c>
      <c t="str" s="89" r="BF347">
        <f>IF(NOT(snowball),0,IF(W346&lt;=0,0,IF($C347&lt;=SUM($AZ347:BE347),0,IF(AT347+$C347-SUM($AZ347:BE347)&gt;W346+AH347,W346+AH347-AT347,$C347-SUM($AZ347:BE347)))))</f>
        <v>#NAME?</v>
      </c>
      <c t="str" s="89" r="BG347">
        <f>IF(NOT(snowball),0,IF(X346&lt;=0,0,IF($C347&lt;=SUM($AZ347:BF347),0,IF(AU347+$C347-SUM($AZ347:BF347)&gt;X346+AI347,X346+AI347-AU347,$C347-SUM($AZ347:BF347)))))</f>
        <v>#NAME?</v>
      </c>
      <c t="str" s="89" r="BH347">
        <f>IF(NOT(snowball),0,IF(Y346&lt;=0,0,IF($C347&lt;=SUM($AZ347:BG347),0,IF(AV347+$C347-SUM($AZ347:BG347)&gt;Y346+AJ347,Y346+AJ347-AV347,$C347-SUM($AZ347:BG347)))))</f>
        <v>#NAME?</v>
      </c>
      <c t="str" s="89" r="BI347">
        <f>IF(NOT(snowball),0,IF(Z346&lt;=0,0,IF($C347&lt;=SUM($AZ347:BH347),0,IF(AW347+$C347-SUM($AZ347:BH347)&gt;Z346+AK347,Z346+AK347-AW347,$C347-SUM($AZ347:BH347)))))</f>
        <v>#NAME?</v>
      </c>
    </row>
    <row customHeight="1" r="348" ht="10.5">
      <c t="str" s="85" r="A348">
        <f>IF(SUM(Q347:Z347)&lt;=0,"",A347+1)</f>
        <v>#NAME?</v>
      </c>
      <c t="str" s="86" r="B348">
        <f>IF(A348="",NA(),DATE(YEAR(B347),MONTH(B347)+1,1))</f>
        <v>#NAME?</v>
      </c>
      <c t="str" s="87" r="C348">
        <f>IF(A348="","",IF(snowball,IF(($E$5-AX348)&lt;0,0,$E$5-AX348),"n/a")+D348)</f>
        <v>#NAME?</v>
      </c>
      <c s="88" r="D348"/>
      <c t="str" s="89" r="E348">
        <f>AN348+AZ348</f>
        <v>#NAME?</v>
      </c>
      <c t="str" s="89" r="F348">
        <f>AO348+BA348</f>
        <v>#NAME?</v>
      </c>
      <c t="str" s="89" r="G348">
        <f>AP348+BB348</f>
        <v>#NAME?</v>
      </c>
      <c t="str" s="89" r="H348">
        <f>AQ348+BC348</f>
        <v>#NAME?</v>
      </c>
      <c t="str" s="89" r="I348">
        <f>AR348+BD348</f>
        <v>#NAME?</v>
      </c>
      <c t="str" s="89" r="J348">
        <f>AS348+BE348</f>
        <v>#NAME?</v>
      </c>
      <c t="str" s="89" r="K348">
        <f>AT348+BF348</f>
        <v>#NAME?</v>
      </c>
      <c t="str" s="89" r="L348">
        <f>AU348+BG348</f>
        <v>#NAME?</v>
      </c>
      <c t="str" s="89" r="M348">
        <f>AV348+BH348</f>
        <v>#NAME?</v>
      </c>
      <c t="str" s="89" r="N348">
        <f>AW348+BI348</f>
        <v>#NAME?</v>
      </c>
      <c s="90" r="O348"/>
      <c t="str" s="89" r="P348">
        <f>SUM(Q348:Z348)</f>
        <v>#NAME?</v>
      </c>
      <c t="str" s="89" r="Q348">
        <f>IF(E$8=0,0,ROUND(Q347-(E348-AB348),2))</f>
        <v>#NAME?</v>
      </c>
      <c t="str" s="89" r="R348">
        <f>IF(F$8=0,0,ROUND(R347-(F348-AC348),2))</f>
        <v>#NAME?</v>
      </c>
      <c t="str" s="89" r="S348">
        <f>IF(G$8=0,0,ROUND(S347-(G348-AD348),2))</f>
        <v>#NAME?</v>
      </c>
      <c t="str" s="89" r="T348">
        <f>IF(H$8=0,0,ROUND(T347-(H348-AE348),2))</f>
        <v>#NAME?</v>
      </c>
      <c t="str" s="89" r="U348">
        <f>IF(I$8=0,0,ROUND(U347-(I348-AF348),2))</f>
        <v>#NAME?</v>
      </c>
      <c t="str" s="89" r="V348">
        <f>IF(J$8=0,0,ROUND(V347-(J348-AG348),2))</f>
        <v> -  </v>
      </c>
      <c t="str" s="89" r="W348">
        <f>IF(K$8=0,0,ROUND(W347-(K348-AH348),2))</f>
        <v> -  </v>
      </c>
      <c t="str" s="89" r="X348">
        <f>IF(L$8=0,0,ROUND(X347-(L348-AI348),2))</f>
        <v> -  </v>
      </c>
      <c t="str" s="89" r="Y348">
        <f>IF(M$8=0,0,ROUND(Y347-(M348-AJ348),2))</f>
        <v> -  </v>
      </c>
      <c t="str" s="89" r="Z348">
        <f>IF(N$8=0,0,ROUND(Z347-(N348-AK348),2))</f>
        <v> -  </v>
      </c>
      <c s="92" r="AA348"/>
      <c t="str" s="89" r="AB348">
        <f>ROUND(Q347*E$9/12,2)</f>
        <v>#NAME?</v>
      </c>
      <c t="str" s="89" r="AC348">
        <f>ROUND(R347*F$9/12,2)</f>
        <v>#NAME?</v>
      </c>
      <c t="str" s="89" r="AD348">
        <f>ROUND(S347*G$9/12,2)</f>
        <v>#NAME?</v>
      </c>
      <c t="str" s="89" r="AE348">
        <f>ROUND(T347*H$9/12,2)</f>
        <v>#NAME?</v>
      </c>
      <c t="str" s="89" r="AF348">
        <f>ROUND(U347*I$9/12,2)</f>
        <v>#NAME?</v>
      </c>
      <c t="str" s="89" r="AG348">
        <f>ROUND(V347*J$9/12,2)</f>
        <v> -  </v>
      </c>
      <c t="str" s="89" r="AH348">
        <f>ROUND(W347*K$9/12,2)</f>
        <v> -  </v>
      </c>
      <c t="str" s="89" r="AI348">
        <f>ROUND(X347*L$9/12,2)</f>
        <v> -  </v>
      </c>
      <c t="str" s="89" r="AJ348">
        <f>ROUND(Y347*M$9/12,2)</f>
        <v> -  </v>
      </c>
      <c t="str" s="89" r="AK348">
        <f>ROUND(Z347*N$9/12,2)</f>
        <v> -  </v>
      </c>
      <c t="str" s="89" r="AL348">
        <f>SUM(AB348:AK348)</f>
        <v>#NAME?</v>
      </c>
      <c s="93" r="AM348"/>
      <c t="str" s="89" r="AN348">
        <f>IF(Q347&gt;0,IF((Q347+AB348)&lt;E$10,Q347+AB348,E$10),0)</f>
        <v>#NAME?</v>
      </c>
      <c t="str" s="89" r="AO348">
        <f>IF(R347&gt;0,IF((R347+AC348)&lt;F$10,R347+AC348,F$10),0)</f>
        <v>#NAME?</v>
      </c>
      <c t="str" s="89" r="AP348">
        <f>IF(S347&gt;0,IF((S347+AD348)&lt;G$10,S347+AD348,G$10),0)</f>
        <v>#NAME?</v>
      </c>
      <c t="str" s="89" r="AQ348">
        <f>IF(T347&gt;0,IF((T347+AE348)&lt;H$10,T347+AE348,H$10),0)</f>
        <v>#NAME?</v>
      </c>
      <c t="str" s="89" r="AR348">
        <f>IF(U347&gt;0,IF((U347+AF348)&lt;I$10,U347+AF348,I$10),0)</f>
        <v>#NAME?</v>
      </c>
      <c t="str" s="89" r="AS348">
        <f>IF(V347&gt;0,IF((V347+AG348)&lt;J$10,V347+AG348,J$10),0)</f>
        <v> -  </v>
      </c>
      <c t="str" s="89" r="AT348">
        <f>IF(W347&gt;0,IF((W347+AH348)&lt;K$10,W347+AH348,K$10),0)</f>
        <v> -  </v>
      </c>
      <c t="str" s="89" r="AU348">
        <f>IF(X347&gt;0,IF((X347+AI348)&lt;L$10,X347+AI348,L$10),0)</f>
        <v> -  </v>
      </c>
      <c t="str" s="89" r="AV348">
        <f>IF(Y347&gt;0,IF((Y347+AJ348)&lt;M$10,Y347+AJ348,M$10),0)</f>
        <v> -  </v>
      </c>
      <c t="str" s="89" r="AW348">
        <f>IF(Z347&gt;0,IF((Z347+AK348)&lt;N$10,Z347+AK348,N$10),0)</f>
        <v> -  </v>
      </c>
      <c t="str" s="89" r="AX348">
        <f>SUM(AN348:AW348)</f>
        <v>#NAME?</v>
      </c>
      <c s="89" r="AY348"/>
      <c t="str" s="91" r="AZ348">
        <f>IF(NOT(snowball),0,IF(Q347&lt;=0,0,IF(AN348+$C348&gt;Q347+AB348,Q347+AB348-AN348,$C348)))</f>
        <v>#NAME?</v>
      </c>
      <c t="str" s="89" r="BA348">
        <f>IF(NOT(snowball),0,IF(R347&lt;=0,0,IF($C348&lt;=SUM($AZ348:AZ348),0,IF(AO348+$C348-SUM($AZ348:AZ348)&gt;R347+AC348,R347+AC348-AO348,$C348-SUM($AZ348:AZ348)))))</f>
        <v>#NAME?</v>
      </c>
      <c t="str" s="89" r="BB348">
        <f>IF(NOT(snowball),0,IF(S347&lt;=0,0,IF($C348&lt;=SUM($AZ348:BA348),0,IF(AP348+$C348-SUM($AZ348:BA348)&gt;S347+AD348,S347+AD348-AP348,$C348-SUM($AZ348:BA348)))))</f>
        <v>#NAME?</v>
      </c>
      <c t="str" s="89" r="BC348">
        <f>IF(NOT(snowball),0,IF(T347&lt;=0,0,IF($C348&lt;=SUM($AZ348:BB348),0,IF(AQ348+$C348-SUM($AZ348:BB348)&gt;T347+AE348,T347+AE348-AQ348,$C348-SUM($AZ348:BB348)))))</f>
        <v>#NAME?</v>
      </c>
      <c t="str" s="89" r="BD348">
        <f>IF(NOT(snowball),0,IF(U347&lt;=0,0,IF($C348&lt;=SUM($AZ348:BC348),0,IF(AR348+$C348-SUM($AZ348:BC348)&gt;U347+AF348,U347+AF348-AR348,$C348-SUM($AZ348:BC348)))))</f>
        <v>#NAME?</v>
      </c>
      <c t="str" s="89" r="BE348">
        <f>IF(NOT(snowball),0,IF(V347&lt;=0,0,IF($C348&lt;=SUM($AZ348:BD348),0,IF(AS348+$C348-SUM($AZ348:BD348)&gt;V347+AG348,V347+AG348-AS348,$C348-SUM($AZ348:BD348)))))</f>
        <v>#NAME?</v>
      </c>
      <c t="str" s="89" r="BF348">
        <f>IF(NOT(snowball),0,IF(W347&lt;=0,0,IF($C348&lt;=SUM($AZ348:BE348),0,IF(AT348+$C348-SUM($AZ348:BE348)&gt;W347+AH348,W347+AH348-AT348,$C348-SUM($AZ348:BE348)))))</f>
        <v>#NAME?</v>
      </c>
      <c t="str" s="89" r="BG348">
        <f>IF(NOT(snowball),0,IF(X347&lt;=0,0,IF($C348&lt;=SUM($AZ348:BF348),0,IF(AU348+$C348-SUM($AZ348:BF348)&gt;X347+AI348,X347+AI348-AU348,$C348-SUM($AZ348:BF348)))))</f>
        <v>#NAME?</v>
      </c>
      <c t="str" s="89" r="BH348">
        <f>IF(NOT(snowball),0,IF(Y347&lt;=0,0,IF($C348&lt;=SUM($AZ348:BG348),0,IF(AV348+$C348-SUM($AZ348:BG348)&gt;Y347+AJ348,Y347+AJ348-AV348,$C348-SUM($AZ348:BG348)))))</f>
        <v>#NAME?</v>
      </c>
      <c t="str" s="89" r="BI348">
        <f>IF(NOT(snowball),0,IF(Z347&lt;=0,0,IF($C348&lt;=SUM($AZ348:BH348),0,IF(AW348+$C348-SUM($AZ348:BH348)&gt;Z347+AK348,Z347+AK348-AW348,$C348-SUM($AZ348:BH348)))))</f>
        <v>#NAME?</v>
      </c>
    </row>
    <row customHeight="1" r="349" ht="10.5">
      <c t="str" s="85" r="A349">
        <f>IF(SUM(Q348:Z348)&lt;=0,"",A348+1)</f>
        <v>#NAME?</v>
      </c>
      <c t="str" s="86" r="B349">
        <f>IF(A349="",NA(),DATE(YEAR(B348),MONTH(B348)+1,1))</f>
        <v>#NAME?</v>
      </c>
      <c t="str" s="87" r="C349">
        <f>IF(A349="","",IF(snowball,IF(($E$5-AX349)&lt;0,0,$E$5-AX349),"n/a")+D349)</f>
        <v>#NAME?</v>
      </c>
      <c s="88" r="D349"/>
      <c t="str" s="89" r="E349">
        <f>AN349+AZ349</f>
        <v>#NAME?</v>
      </c>
      <c t="str" s="89" r="F349">
        <f>AO349+BA349</f>
        <v>#NAME?</v>
      </c>
      <c t="str" s="89" r="G349">
        <f>AP349+BB349</f>
        <v>#NAME?</v>
      </c>
      <c t="str" s="89" r="H349">
        <f>AQ349+BC349</f>
        <v>#NAME?</v>
      </c>
      <c t="str" s="89" r="I349">
        <f>AR349+BD349</f>
        <v>#NAME?</v>
      </c>
      <c t="str" s="89" r="J349">
        <f>AS349+BE349</f>
        <v>#NAME?</v>
      </c>
      <c t="str" s="89" r="K349">
        <f>AT349+BF349</f>
        <v>#NAME?</v>
      </c>
      <c t="str" s="89" r="L349">
        <f>AU349+BG349</f>
        <v>#NAME?</v>
      </c>
      <c t="str" s="89" r="M349">
        <f>AV349+BH349</f>
        <v>#NAME?</v>
      </c>
      <c t="str" s="89" r="N349">
        <f>AW349+BI349</f>
        <v>#NAME?</v>
      </c>
      <c s="90" r="O349"/>
      <c t="str" s="89" r="P349">
        <f>SUM(Q349:Z349)</f>
        <v>#NAME?</v>
      </c>
      <c t="str" s="89" r="Q349">
        <f>IF(E$8=0,0,ROUND(Q348-(E349-AB349),2))</f>
        <v>#NAME?</v>
      </c>
      <c t="str" s="89" r="R349">
        <f>IF(F$8=0,0,ROUND(R348-(F349-AC349),2))</f>
        <v>#NAME?</v>
      </c>
      <c t="str" s="89" r="S349">
        <f>IF(G$8=0,0,ROUND(S348-(G349-AD349),2))</f>
        <v>#NAME?</v>
      </c>
      <c t="str" s="89" r="T349">
        <f>IF(H$8=0,0,ROUND(T348-(H349-AE349),2))</f>
        <v>#NAME?</v>
      </c>
      <c t="str" s="89" r="U349">
        <f>IF(I$8=0,0,ROUND(U348-(I349-AF349),2))</f>
        <v>#NAME?</v>
      </c>
      <c t="str" s="89" r="V349">
        <f>IF(J$8=0,0,ROUND(V348-(J349-AG349),2))</f>
        <v> -  </v>
      </c>
      <c t="str" s="89" r="W349">
        <f>IF(K$8=0,0,ROUND(W348-(K349-AH349),2))</f>
        <v> -  </v>
      </c>
      <c t="str" s="89" r="X349">
        <f>IF(L$8=0,0,ROUND(X348-(L349-AI349),2))</f>
        <v> -  </v>
      </c>
      <c t="str" s="89" r="Y349">
        <f>IF(M$8=0,0,ROUND(Y348-(M349-AJ349),2))</f>
        <v> -  </v>
      </c>
      <c t="str" s="89" r="Z349">
        <f>IF(N$8=0,0,ROUND(Z348-(N349-AK349),2))</f>
        <v> -  </v>
      </c>
      <c s="92" r="AA349"/>
      <c t="str" s="89" r="AB349">
        <f>ROUND(Q348*E$9/12,2)</f>
        <v>#NAME?</v>
      </c>
      <c t="str" s="89" r="AC349">
        <f>ROUND(R348*F$9/12,2)</f>
        <v>#NAME?</v>
      </c>
      <c t="str" s="89" r="AD349">
        <f>ROUND(S348*G$9/12,2)</f>
        <v>#NAME?</v>
      </c>
      <c t="str" s="89" r="AE349">
        <f>ROUND(T348*H$9/12,2)</f>
        <v>#NAME?</v>
      </c>
      <c t="str" s="89" r="AF349">
        <f>ROUND(U348*I$9/12,2)</f>
        <v>#NAME?</v>
      </c>
      <c t="str" s="89" r="AG349">
        <f>ROUND(V348*J$9/12,2)</f>
        <v> -  </v>
      </c>
      <c t="str" s="89" r="AH349">
        <f>ROUND(W348*K$9/12,2)</f>
        <v> -  </v>
      </c>
      <c t="str" s="89" r="AI349">
        <f>ROUND(X348*L$9/12,2)</f>
        <v> -  </v>
      </c>
      <c t="str" s="89" r="AJ349">
        <f>ROUND(Y348*M$9/12,2)</f>
        <v> -  </v>
      </c>
      <c t="str" s="89" r="AK349">
        <f>ROUND(Z348*N$9/12,2)</f>
        <v> -  </v>
      </c>
      <c t="str" s="89" r="AL349">
        <f>SUM(AB349:AK349)</f>
        <v>#NAME?</v>
      </c>
      <c s="93" r="AM349"/>
      <c t="str" s="89" r="AN349">
        <f>IF(Q348&gt;0,IF((Q348+AB349)&lt;E$10,Q348+AB349,E$10),0)</f>
        <v>#NAME?</v>
      </c>
      <c t="str" s="89" r="AO349">
        <f>IF(R348&gt;0,IF((R348+AC349)&lt;F$10,R348+AC349,F$10),0)</f>
        <v>#NAME?</v>
      </c>
      <c t="str" s="89" r="AP349">
        <f>IF(S348&gt;0,IF((S348+AD349)&lt;G$10,S348+AD349,G$10),0)</f>
        <v>#NAME?</v>
      </c>
      <c t="str" s="89" r="AQ349">
        <f>IF(T348&gt;0,IF((T348+AE349)&lt;H$10,T348+AE349,H$10),0)</f>
        <v>#NAME?</v>
      </c>
      <c t="str" s="89" r="AR349">
        <f>IF(U348&gt;0,IF((U348+AF349)&lt;I$10,U348+AF349,I$10),0)</f>
        <v>#NAME?</v>
      </c>
      <c t="str" s="89" r="AS349">
        <f>IF(V348&gt;0,IF((V348+AG349)&lt;J$10,V348+AG349,J$10),0)</f>
        <v> -  </v>
      </c>
      <c t="str" s="89" r="AT349">
        <f>IF(W348&gt;0,IF((W348+AH349)&lt;K$10,W348+AH349,K$10),0)</f>
        <v> -  </v>
      </c>
      <c t="str" s="89" r="AU349">
        <f>IF(X348&gt;0,IF((X348+AI349)&lt;L$10,X348+AI349,L$10),0)</f>
        <v> -  </v>
      </c>
      <c t="str" s="89" r="AV349">
        <f>IF(Y348&gt;0,IF((Y348+AJ349)&lt;M$10,Y348+AJ349,M$10),0)</f>
        <v> -  </v>
      </c>
      <c t="str" s="89" r="AW349">
        <f>IF(Z348&gt;0,IF((Z348+AK349)&lt;N$10,Z348+AK349,N$10),0)</f>
        <v> -  </v>
      </c>
      <c t="str" s="89" r="AX349">
        <f>SUM(AN349:AW349)</f>
        <v>#NAME?</v>
      </c>
      <c s="89" r="AY349"/>
      <c t="str" s="91" r="AZ349">
        <f>IF(NOT(snowball),0,IF(Q348&lt;=0,0,IF(AN349+$C349&gt;Q348+AB349,Q348+AB349-AN349,$C349)))</f>
        <v>#NAME?</v>
      </c>
      <c t="str" s="89" r="BA349">
        <f>IF(NOT(snowball),0,IF(R348&lt;=0,0,IF($C349&lt;=SUM($AZ349:AZ349),0,IF(AO349+$C349-SUM($AZ349:AZ349)&gt;R348+AC349,R348+AC349-AO349,$C349-SUM($AZ349:AZ349)))))</f>
        <v>#NAME?</v>
      </c>
      <c t="str" s="89" r="BB349">
        <f>IF(NOT(snowball),0,IF(S348&lt;=0,0,IF($C349&lt;=SUM($AZ349:BA349),0,IF(AP349+$C349-SUM($AZ349:BA349)&gt;S348+AD349,S348+AD349-AP349,$C349-SUM($AZ349:BA349)))))</f>
        <v>#NAME?</v>
      </c>
      <c t="str" s="89" r="BC349">
        <f>IF(NOT(snowball),0,IF(T348&lt;=0,0,IF($C349&lt;=SUM($AZ349:BB349),0,IF(AQ349+$C349-SUM($AZ349:BB349)&gt;T348+AE349,T348+AE349-AQ349,$C349-SUM($AZ349:BB349)))))</f>
        <v>#NAME?</v>
      </c>
      <c t="str" s="89" r="BD349">
        <f>IF(NOT(snowball),0,IF(U348&lt;=0,0,IF($C349&lt;=SUM($AZ349:BC349),0,IF(AR349+$C349-SUM($AZ349:BC349)&gt;U348+AF349,U348+AF349-AR349,$C349-SUM($AZ349:BC349)))))</f>
        <v>#NAME?</v>
      </c>
      <c t="str" s="89" r="BE349">
        <f>IF(NOT(snowball),0,IF(V348&lt;=0,0,IF($C349&lt;=SUM($AZ349:BD349),0,IF(AS349+$C349-SUM($AZ349:BD349)&gt;V348+AG349,V348+AG349-AS349,$C349-SUM($AZ349:BD349)))))</f>
        <v>#NAME?</v>
      </c>
      <c t="str" s="89" r="BF349">
        <f>IF(NOT(snowball),0,IF(W348&lt;=0,0,IF($C349&lt;=SUM($AZ349:BE349),0,IF(AT349+$C349-SUM($AZ349:BE349)&gt;W348+AH349,W348+AH349-AT349,$C349-SUM($AZ349:BE349)))))</f>
        <v>#NAME?</v>
      </c>
      <c t="str" s="89" r="BG349">
        <f>IF(NOT(snowball),0,IF(X348&lt;=0,0,IF($C349&lt;=SUM($AZ349:BF349),0,IF(AU349+$C349-SUM($AZ349:BF349)&gt;X348+AI349,X348+AI349-AU349,$C349-SUM($AZ349:BF349)))))</f>
        <v>#NAME?</v>
      </c>
      <c t="str" s="89" r="BH349">
        <f>IF(NOT(snowball),0,IF(Y348&lt;=0,0,IF($C349&lt;=SUM($AZ349:BG349),0,IF(AV349+$C349-SUM($AZ349:BG349)&gt;Y348+AJ349,Y348+AJ349-AV349,$C349-SUM($AZ349:BG349)))))</f>
        <v>#NAME?</v>
      </c>
      <c t="str" s="89" r="BI349">
        <f>IF(NOT(snowball),0,IF(Z348&lt;=0,0,IF($C349&lt;=SUM($AZ349:BH349),0,IF(AW349+$C349-SUM($AZ349:BH349)&gt;Z348+AK349,Z348+AK349-AW349,$C349-SUM($AZ349:BH349)))))</f>
        <v>#NAME?</v>
      </c>
    </row>
    <row customHeight="1" r="350" ht="10.5">
      <c t="str" s="85" r="A350">
        <f>IF(SUM(Q349:Z349)&lt;=0,"",A349+1)</f>
        <v>#NAME?</v>
      </c>
      <c t="str" s="86" r="B350">
        <f>IF(A350="",NA(),DATE(YEAR(B349),MONTH(B349)+1,1))</f>
        <v>#NAME?</v>
      </c>
      <c t="str" s="87" r="C350">
        <f>IF(A350="","",IF(snowball,IF(($E$5-AX350)&lt;0,0,$E$5-AX350),"n/a")+D350)</f>
        <v>#NAME?</v>
      </c>
      <c s="88" r="D350"/>
      <c t="str" s="89" r="E350">
        <f>AN350+AZ350</f>
        <v>#NAME?</v>
      </c>
      <c t="str" s="89" r="F350">
        <f>AO350+BA350</f>
        <v>#NAME?</v>
      </c>
      <c t="str" s="89" r="G350">
        <f>AP350+BB350</f>
        <v>#NAME?</v>
      </c>
      <c t="str" s="89" r="H350">
        <f>AQ350+BC350</f>
        <v>#NAME?</v>
      </c>
      <c t="str" s="89" r="I350">
        <f>AR350+BD350</f>
        <v>#NAME?</v>
      </c>
      <c t="str" s="89" r="J350">
        <f>AS350+BE350</f>
        <v>#NAME?</v>
      </c>
      <c t="str" s="89" r="K350">
        <f>AT350+BF350</f>
        <v>#NAME?</v>
      </c>
      <c t="str" s="89" r="L350">
        <f>AU350+BG350</f>
        <v>#NAME?</v>
      </c>
      <c t="str" s="89" r="M350">
        <f>AV350+BH350</f>
        <v>#NAME?</v>
      </c>
      <c t="str" s="89" r="N350">
        <f>AW350+BI350</f>
        <v>#NAME?</v>
      </c>
      <c s="90" r="O350"/>
      <c t="str" s="89" r="P350">
        <f>SUM(Q350:Z350)</f>
        <v>#NAME?</v>
      </c>
      <c t="str" s="89" r="Q350">
        <f>IF(E$8=0,0,ROUND(Q349-(E350-AB350),2))</f>
        <v>#NAME?</v>
      </c>
      <c t="str" s="89" r="R350">
        <f>IF(F$8=0,0,ROUND(R349-(F350-AC350),2))</f>
        <v>#NAME?</v>
      </c>
      <c t="str" s="89" r="S350">
        <f>IF(G$8=0,0,ROUND(S349-(G350-AD350),2))</f>
        <v>#NAME?</v>
      </c>
      <c t="str" s="89" r="T350">
        <f>IF(H$8=0,0,ROUND(T349-(H350-AE350),2))</f>
        <v>#NAME?</v>
      </c>
      <c t="str" s="89" r="U350">
        <f>IF(I$8=0,0,ROUND(U349-(I350-AF350),2))</f>
        <v>#NAME?</v>
      </c>
      <c t="str" s="89" r="V350">
        <f>IF(J$8=0,0,ROUND(V349-(J350-AG350),2))</f>
        <v> -  </v>
      </c>
      <c t="str" s="89" r="W350">
        <f>IF(K$8=0,0,ROUND(W349-(K350-AH350),2))</f>
        <v> -  </v>
      </c>
      <c t="str" s="89" r="X350">
        <f>IF(L$8=0,0,ROUND(X349-(L350-AI350),2))</f>
        <v> -  </v>
      </c>
      <c t="str" s="89" r="Y350">
        <f>IF(M$8=0,0,ROUND(Y349-(M350-AJ350),2))</f>
        <v> -  </v>
      </c>
      <c t="str" s="89" r="Z350">
        <f>IF(N$8=0,0,ROUND(Z349-(N350-AK350),2))</f>
        <v> -  </v>
      </c>
      <c s="92" r="AA350"/>
      <c t="str" s="89" r="AB350">
        <f>ROUND(Q349*E$9/12,2)</f>
        <v>#NAME?</v>
      </c>
      <c t="str" s="89" r="AC350">
        <f>ROUND(R349*F$9/12,2)</f>
        <v>#NAME?</v>
      </c>
      <c t="str" s="89" r="AD350">
        <f>ROUND(S349*G$9/12,2)</f>
        <v>#NAME?</v>
      </c>
      <c t="str" s="89" r="AE350">
        <f>ROUND(T349*H$9/12,2)</f>
        <v>#NAME?</v>
      </c>
      <c t="str" s="89" r="AF350">
        <f>ROUND(U349*I$9/12,2)</f>
        <v>#NAME?</v>
      </c>
      <c t="str" s="89" r="AG350">
        <f>ROUND(V349*J$9/12,2)</f>
        <v> -  </v>
      </c>
      <c t="str" s="89" r="AH350">
        <f>ROUND(W349*K$9/12,2)</f>
        <v> -  </v>
      </c>
      <c t="str" s="89" r="AI350">
        <f>ROUND(X349*L$9/12,2)</f>
        <v> -  </v>
      </c>
      <c t="str" s="89" r="AJ350">
        <f>ROUND(Y349*M$9/12,2)</f>
        <v> -  </v>
      </c>
      <c t="str" s="89" r="AK350">
        <f>ROUND(Z349*N$9/12,2)</f>
        <v> -  </v>
      </c>
      <c t="str" s="89" r="AL350">
        <f>SUM(AB350:AK350)</f>
        <v>#NAME?</v>
      </c>
      <c s="93" r="AM350"/>
      <c t="str" s="89" r="AN350">
        <f>IF(Q349&gt;0,IF((Q349+AB350)&lt;E$10,Q349+AB350,E$10),0)</f>
        <v>#NAME?</v>
      </c>
      <c t="str" s="89" r="AO350">
        <f>IF(R349&gt;0,IF((R349+AC350)&lt;F$10,R349+AC350,F$10),0)</f>
        <v>#NAME?</v>
      </c>
      <c t="str" s="89" r="AP350">
        <f>IF(S349&gt;0,IF((S349+AD350)&lt;G$10,S349+AD350,G$10),0)</f>
        <v>#NAME?</v>
      </c>
      <c t="str" s="89" r="AQ350">
        <f>IF(T349&gt;0,IF((T349+AE350)&lt;H$10,T349+AE350,H$10),0)</f>
        <v>#NAME?</v>
      </c>
      <c t="str" s="89" r="AR350">
        <f>IF(U349&gt;0,IF((U349+AF350)&lt;I$10,U349+AF350,I$10),0)</f>
        <v>#NAME?</v>
      </c>
      <c t="str" s="89" r="AS350">
        <f>IF(V349&gt;0,IF((V349+AG350)&lt;J$10,V349+AG350,J$10),0)</f>
        <v> -  </v>
      </c>
      <c t="str" s="89" r="AT350">
        <f>IF(W349&gt;0,IF((W349+AH350)&lt;K$10,W349+AH350,K$10),0)</f>
        <v> -  </v>
      </c>
      <c t="str" s="89" r="AU350">
        <f>IF(X349&gt;0,IF((X349+AI350)&lt;L$10,X349+AI350,L$10),0)</f>
        <v> -  </v>
      </c>
      <c t="str" s="89" r="AV350">
        <f>IF(Y349&gt;0,IF((Y349+AJ350)&lt;M$10,Y349+AJ350,M$10),0)</f>
        <v> -  </v>
      </c>
      <c t="str" s="89" r="AW350">
        <f>IF(Z349&gt;0,IF((Z349+AK350)&lt;N$10,Z349+AK350,N$10),0)</f>
        <v> -  </v>
      </c>
      <c t="str" s="89" r="AX350">
        <f>SUM(AN350:AW350)</f>
        <v>#NAME?</v>
      </c>
      <c s="89" r="AY350"/>
      <c t="str" s="91" r="AZ350">
        <f>IF(NOT(snowball),0,IF(Q349&lt;=0,0,IF(AN350+$C350&gt;Q349+AB350,Q349+AB350-AN350,$C350)))</f>
        <v>#NAME?</v>
      </c>
      <c t="str" s="89" r="BA350">
        <f>IF(NOT(snowball),0,IF(R349&lt;=0,0,IF($C350&lt;=SUM($AZ350:AZ350),0,IF(AO350+$C350-SUM($AZ350:AZ350)&gt;R349+AC350,R349+AC350-AO350,$C350-SUM($AZ350:AZ350)))))</f>
        <v>#NAME?</v>
      </c>
      <c t="str" s="89" r="BB350">
        <f>IF(NOT(snowball),0,IF(S349&lt;=0,0,IF($C350&lt;=SUM($AZ350:BA350),0,IF(AP350+$C350-SUM($AZ350:BA350)&gt;S349+AD350,S349+AD350-AP350,$C350-SUM($AZ350:BA350)))))</f>
        <v>#NAME?</v>
      </c>
      <c t="str" s="89" r="BC350">
        <f>IF(NOT(snowball),0,IF(T349&lt;=0,0,IF($C350&lt;=SUM($AZ350:BB350),0,IF(AQ350+$C350-SUM($AZ350:BB350)&gt;T349+AE350,T349+AE350-AQ350,$C350-SUM($AZ350:BB350)))))</f>
        <v>#NAME?</v>
      </c>
      <c t="str" s="89" r="BD350">
        <f>IF(NOT(snowball),0,IF(U349&lt;=0,0,IF($C350&lt;=SUM($AZ350:BC350),0,IF(AR350+$C350-SUM($AZ350:BC350)&gt;U349+AF350,U349+AF350-AR350,$C350-SUM($AZ350:BC350)))))</f>
        <v>#NAME?</v>
      </c>
      <c t="str" s="89" r="BE350">
        <f>IF(NOT(snowball),0,IF(V349&lt;=0,0,IF($C350&lt;=SUM($AZ350:BD350),0,IF(AS350+$C350-SUM($AZ350:BD350)&gt;V349+AG350,V349+AG350-AS350,$C350-SUM($AZ350:BD350)))))</f>
        <v>#NAME?</v>
      </c>
      <c t="str" s="89" r="BF350">
        <f>IF(NOT(snowball),0,IF(W349&lt;=0,0,IF($C350&lt;=SUM($AZ350:BE350),0,IF(AT350+$C350-SUM($AZ350:BE350)&gt;W349+AH350,W349+AH350-AT350,$C350-SUM($AZ350:BE350)))))</f>
        <v>#NAME?</v>
      </c>
      <c t="str" s="89" r="BG350">
        <f>IF(NOT(snowball),0,IF(X349&lt;=0,0,IF($C350&lt;=SUM($AZ350:BF350),0,IF(AU350+$C350-SUM($AZ350:BF350)&gt;X349+AI350,X349+AI350-AU350,$C350-SUM($AZ350:BF350)))))</f>
        <v>#NAME?</v>
      </c>
      <c t="str" s="89" r="BH350">
        <f>IF(NOT(snowball),0,IF(Y349&lt;=0,0,IF($C350&lt;=SUM($AZ350:BG350),0,IF(AV350+$C350-SUM($AZ350:BG350)&gt;Y349+AJ350,Y349+AJ350-AV350,$C350-SUM($AZ350:BG350)))))</f>
        <v>#NAME?</v>
      </c>
      <c t="str" s="89" r="BI350">
        <f>IF(NOT(snowball),0,IF(Z349&lt;=0,0,IF($C350&lt;=SUM($AZ350:BH350),0,IF(AW350+$C350-SUM($AZ350:BH350)&gt;Z349+AK350,Z349+AK350-AW350,$C350-SUM($AZ350:BH350)))))</f>
        <v>#NAME?</v>
      </c>
    </row>
    <row customHeight="1" r="351" ht="10.5">
      <c t="str" s="85" r="A351">
        <f>IF(SUM(Q350:Z350)&lt;=0,"",A350+1)</f>
        <v>#NAME?</v>
      </c>
      <c t="str" s="86" r="B351">
        <f>IF(A351="",NA(),DATE(YEAR(B350),MONTH(B350)+1,1))</f>
        <v>#NAME?</v>
      </c>
      <c t="str" s="87" r="C351">
        <f>IF(A351="","",IF(snowball,IF(($E$5-AX351)&lt;0,0,$E$5-AX351),"n/a")+D351)</f>
        <v>#NAME?</v>
      </c>
      <c s="88" r="D351"/>
      <c t="str" s="89" r="E351">
        <f>AN351+AZ351</f>
        <v>#NAME?</v>
      </c>
      <c t="str" s="89" r="F351">
        <f>AO351+BA351</f>
        <v>#NAME?</v>
      </c>
      <c t="str" s="89" r="G351">
        <f>AP351+BB351</f>
        <v>#NAME?</v>
      </c>
      <c t="str" s="89" r="H351">
        <f>AQ351+BC351</f>
        <v>#NAME?</v>
      </c>
      <c t="str" s="89" r="I351">
        <f>AR351+BD351</f>
        <v>#NAME?</v>
      </c>
      <c t="str" s="89" r="J351">
        <f>AS351+BE351</f>
        <v>#NAME?</v>
      </c>
      <c t="str" s="89" r="K351">
        <f>AT351+BF351</f>
        <v>#NAME?</v>
      </c>
      <c t="str" s="89" r="L351">
        <f>AU351+BG351</f>
        <v>#NAME?</v>
      </c>
      <c t="str" s="89" r="M351">
        <f>AV351+BH351</f>
        <v>#NAME?</v>
      </c>
      <c t="str" s="89" r="N351">
        <f>AW351+BI351</f>
        <v>#NAME?</v>
      </c>
      <c s="90" r="O351"/>
      <c t="str" s="89" r="P351">
        <f>SUM(Q351:Z351)</f>
        <v>#NAME?</v>
      </c>
      <c t="str" s="89" r="Q351">
        <f>IF(E$8=0,0,ROUND(Q350-(E351-AB351),2))</f>
        <v>#NAME?</v>
      </c>
      <c t="str" s="89" r="R351">
        <f>IF(F$8=0,0,ROUND(R350-(F351-AC351),2))</f>
        <v>#NAME?</v>
      </c>
      <c t="str" s="89" r="S351">
        <f>IF(G$8=0,0,ROUND(S350-(G351-AD351),2))</f>
        <v>#NAME?</v>
      </c>
      <c t="str" s="89" r="T351">
        <f>IF(H$8=0,0,ROUND(T350-(H351-AE351),2))</f>
        <v>#NAME?</v>
      </c>
      <c t="str" s="89" r="U351">
        <f>IF(I$8=0,0,ROUND(U350-(I351-AF351),2))</f>
        <v>#NAME?</v>
      </c>
      <c t="str" s="89" r="V351">
        <f>IF(J$8=0,0,ROUND(V350-(J351-AG351),2))</f>
        <v> -  </v>
      </c>
      <c t="str" s="89" r="W351">
        <f>IF(K$8=0,0,ROUND(W350-(K351-AH351),2))</f>
        <v> -  </v>
      </c>
      <c t="str" s="89" r="X351">
        <f>IF(L$8=0,0,ROUND(X350-(L351-AI351),2))</f>
        <v> -  </v>
      </c>
      <c t="str" s="89" r="Y351">
        <f>IF(M$8=0,0,ROUND(Y350-(M351-AJ351),2))</f>
        <v> -  </v>
      </c>
      <c t="str" s="89" r="Z351">
        <f>IF(N$8=0,0,ROUND(Z350-(N351-AK351),2))</f>
        <v> -  </v>
      </c>
      <c s="92" r="AA351"/>
      <c t="str" s="89" r="AB351">
        <f>ROUND(Q350*E$9/12,2)</f>
        <v>#NAME?</v>
      </c>
      <c t="str" s="89" r="AC351">
        <f>ROUND(R350*F$9/12,2)</f>
        <v>#NAME?</v>
      </c>
      <c t="str" s="89" r="AD351">
        <f>ROUND(S350*G$9/12,2)</f>
        <v>#NAME?</v>
      </c>
      <c t="str" s="89" r="AE351">
        <f>ROUND(T350*H$9/12,2)</f>
        <v>#NAME?</v>
      </c>
      <c t="str" s="89" r="AF351">
        <f>ROUND(U350*I$9/12,2)</f>
        <v>#NAME?</v>
      </c>
      <c t="str" s="89" r="AG351">
        <f>ROUND(V350*J$9/12,2)</f>
        <v> -  </v>
      </c>
      <c t="str" s="89" r="AH351">
        <f>ROUND(W350*K$9/12,2)</f>
        <v> -  </v>
      </c>
      <c t="str" s="89" r="AI351">
        <f>ROUND(X350*L$9/12,2)</f>
        <v> -  </v>
      </c>
      <c t="str" s="89" r="AJ351">
        <f>ROUND(Y350*M$9/12,2)</f>
        <v> -  </v>
      </c>
      <c t="str" s="89" r="AK351">
        <f>ROUND(Z350*N$9/12,2)</f>
        <v> -  </v>
      </c>
      <c t="str" s="89" r="AL351">
        <f>SUM(AB351:AK351)</f>
        <v>#NAME?</v>
      </c>
      <c s="93" r="AM351"/>
      <c t="str" s="89" r="AN351">
        <f>IF(Q350&gt;0,IF((Q350+AB351)&lt;E$10,Q350+AB351,E$10),0)</f>
        <v>#NAME?</v>
      </c>
      <c t="str" s="89" r="AO351">
        <f>IF(R350&gt;0,IF((R350+AC351)&lt;F$10,R350+AC351,F$10),0)</f>
        <v>#NAME?</v>
      </c>
      <c t="str" s="89" r="AP351">
        <f>IF(S350&gt;0,IF((S350+AD351)&lt;G$10,S350+AD351,G$10),0)</f>
        <v>#NAME?</v>
      </c>
      <c t="str" s="89" r="AQ351">
        <f>IF(T350&gt;0,IF((T350+AE351)&lt;H$10,T350+AE351,H$10),0)</f>
        <v>#NAME?</v>
      </c>
      <c t="str" s="89" r="AR351">
        <f>IF(U350&gt;0,IF((U350+AF351)&lt;I$10,U350+AF351,I$10),0)</f>
        <v>#NAME?</v>
      </c>
      <c t="str" s="89" r="AS351">
        <f>IF(V350&gt;0,IF((V350+AG351)&lt;J$10,V350+AG351,J$10),0)</f>
        <v> -  </v>
      </c>
      <c t="str" s="89" r="AT351">
        <f>IF(W350&gt;0,IF((W350+AH351)&lt;K$10,W350+AH351,K$10),0)</f>
        <v> -  </v>
      </c>
      <c t="str" s="89" r="AU351">
        <f>IF(X350&gt;0,IF((X350+AI351)&lt;L$10,X350+AI351,L$10),0)</f>
        <v> -  </v>
      </c>
      <c t="str" s="89" r="AV351">
        <f>IF(Y350&gt;0,IF((Y350+AJ351)&lt;M$10,Y350+AJ351,M$10),0)</f>
        <v> -  </v>
      </c>
      <c t="str" s="89" r="AW351">
        <f>IF(Z350&gt;0,IF((Z350+AK351)&lt;N$10,Z350+AK351,N$10),0)</f>
        <v> -  </v>
      </c>
      <c t="str" s="89" r="AX351">
        <f>SUM(AN351:AW351)</f>
        <v>#NAME?</v>
      </c>
      <c s="89" r="AY351"/>
      <c t="str" s="91" r="AZ351">
        <f>IF(NOT(snowball),0,IF(Q350&lt;=0,0,IF(AN351+$C351&gt;Q350+AB351,Q350+AB351-AN351,$C351)))</f>
        <v>#NAME?</v>
      </c>
      <c t="str" s="89" r="BA351">
        <f>IF(NOT(snowball),0,IF(R350&lt;=0,0,IF($C351&lt;=SUM($AZ351:AZ351),0,IF(AO351+$C351-SUM($AZ351:AZ351)&gt;R350+AC351,R350+AC351-AO351,$C351-SUM($AZ351:AZ351)))))</f>
        <v>#NAME?</v>
      </c>
      <c t="str" s="89" r="BB351">
        <f>IF(NOT(snowball),0,IF(S350&lt;=0,0,IF($C351&lt;=SUM($AZ351:BA351),0,IF(AP351+$C351-SUM($AZ351:BA351)&gt;S350+AD351,S350+AD351-AP351,$C351-SUM($AZ351:BA351)))))</f>
        <v>#NAME?</v>
      </c>
      <c t="str" s="89" r="BC351">
        <f>IF(NOT(snowball),0,IF(T350&lt;=0,0,IF($C351&lt;=SUM($AZ351:BB351),0,IF(AQ351+$C351-SUM($AZ351:BB351)&gt;T350+AE351,T350+AE351-AQ351,$C351-SUM($AZ351:BB351)))))</f>
        <v>#NAME?</v>
      </c>
      <c t="str" s="89" r="BD351">
        <f>IF(NOT(snowball),0,IF(U350&lt;=0,0,IF($C351&lt;=SUM($AZ351:BC351),0,IF(AR351+$C351-SUM($AZ351:BC351)&gt;U350+AF351,U350+AF351-AR351,$C351-SUM($AZ351:BC351)))))</f>
        <v>#NAME?</v>
      </c>
      <c t="str" s="89" r="BE351">
        <f>IF(NOT(snowball),0,IF(V350&lt;=0,0,IF($C351&lt;=SUM($AZ351:BD351),0,IF(AS351+$C351-SUM($AZ351:BD351)&gt;V350+AG351,V350+AG351-AS351,$C351-SUM($AZ351:BD351)))))</f>
        <v>#NAME?</v>
      </c>
      <c t="str" s="89" r="BF351">
        <f>IF(NOT(snowball),0,IF(W350&lt;=0,0,IF($C351&lt;=SUM($AZ351:BE351),0,IF(AT351+$C351-SUM($AZ351:BE351)&gt;W350+AH351,W350+AH351-AT351,$C351-SUM($AZ351:BE351)))))</f>
        <v>#NAME?</v>
      </c>
      <c t="str" s="89" r="BG351">
        <f>IF(NOT(snowball),0,IF(X350&lt;=0,0,IF($C351&lt;=SUM($AZ351:BF351),0,IF(AU351+$C351-SUM($AZ351:BF351)&gt;X350+AI351,X350+AI351-AU351,$C351-SUM($AZ351:BF351)))))</f>
        <v>#NAME?</v>
      </c>
      <c t="str" s="89" r="BH351">
        <f>IF(NOT(snowball),0,IF(Y350&lt;=0,0,IF($C351&lt;=SUM($AZ351:BG351),0,IF(AV351+$C351-SUM($AZ351:BG351)&gt;Y350+AJ351,Y350+AJ351-AV351,$C351-SUM($AZ351:BG351)))))</f>
        <v>#NAME?</v>
      </c>
      <c t="str" s="89" r="BI351">
        <f>IF(NOT(snowball),0,IF(Z350&lt;=0,0,IF($C351&lt;=SUM($AZ351:BH351),0,IF(AW351+$C351-SUM($AZ351:BH351)&gt;Z350+AK351,Z350+AK351-AW351,$C351-SUM($AZ351:BH351)))))</f>
        <v>#NAME?</v>
      </c>
    </row>
    <row customHeight="1" r="352" ht="10.5">
      <c t="str" s="85" r="A352">
        <f>IF(SUM(Q351:Z351)&lt;=0,"",A351+1)</f>
        <v>#NAME?</v>
      </c>
      <c t="str" s="86" r="B352">
        <f>IF(A352="",NA(),DATE(YEAR(B351),MONTH(B351)+1,1))</f>
        <v>#NAME?</v>
      </c>
      <c t="str" s="87" r="C352">
        <f>IF(A352="","",IF(snowball,IF(($E$5-AX352)&lt;0,0,$E$5-AX352),"n/a")+D352)</f>
        <v>#NAME?</v>
      </c>
      <c s="88" r="D352"/>
      <c t="str" s="89" r="E352">
        <f>AN352+AZ352</f>
        <v>#NAME?</v>
      </c>
      <c t="str" s="89" r="F352">
        <f>AO352+BA352</f>
        <v>#NAME?</v>
      </c>
      <c t="str" s="89" r="G352">
        <f>AP352+BB352</f>
        <v>#NAME?</v>
      </c>
      <c t="str" s="89" r="H352">
        <f>AQ352+BC352</f>
        <v>#NAME?</v>
      </c>
      <c t="str" s="89" r="I352">
        <f>AR352+BD352</f>
        <v>#NAME?</v>
      </c>
      <c t="str" s="89" r="J352">
        <f>AS352+BE352</f>
        <v>#NAME?</v>
      </c>
      <c t="str" s="89" r="K352">
        <f>AT352+BF352</f>
        <v>#NAME?</v>
      </c>
      <c t="str" s="89" r="L352">
        <f>AU352+BG352</f>
        <v>#NAME?</v>
      </c>
      <c t="str" s="89" r="M352">
        <f>AV352+BH352</f>
        <v>#NAME?</v>
      </c>
      <c t="str" s="89" r="N352">
        <f>AW352+BI352</f>
        <v>#NAME?</v>
      </c>
      <c s="90" r="O352"/>
      <c t="str" s="89" r="P352">
        <f>SUM(Q352:Z352)</f>
        <v>#NAME?</v>
      </c>
      <c t="str" s="89" r="Q352">
        <f>IF(E$8=0,0,ROUND(Q351-(E352-AB352),2))</f>
        <v>#NAME?</v>
      </c>
      <c t="str" s="89" r="R352">
        <f>IF(F$8=0,0,ROUND(R351-(F352-AC352),2))</f>
        <v>#NAME?</v>
      </c>
      <c t="str" s="89" r="S352">
        <f>IF(G$8=0,0,ROUND(S351-(G352-AD352),2))</f>
        <v>#NAME?</v>
      </c>
      <c t="str" s="89" r="T352">
        <f>IF(H$8=0,0,ROUND(T351-(H352-AE352),2))</f>
        <v>#NAME?</v>
      </c>
      <c t="str" s="89" r="U352">
        <f>IF(I$8=0,0,ROUND(U351-(I352-AF352),2))</f>
        <v>#NAME?</v>
      </c>
      <c t="str" s="89" r="V352">
        <f>IF(J$8=0,0,ROUND(V351-(J352-AG352),2))</f>
        <v> -  </v>
      </c>
      <c t="str" s="89" r="W352">
        <f>IF(K$8=0,0,ROUND(W351-(K352-AH352),2))</f>
        <v> -  </v>
      </c>
      <c t="str" s="89" r="X352">
        <f>IF(L$8=0,0,ROUND(X351-(L352-AI352),2))</f>
        <v> -  </v>
      </c>
      <c t="str" s="89" r="Y352">
        <f>IF(M$8=0,0,ROUND(Y351-(M352-AJ352),2))</f>
        <v> -  </v>
      </c>
      <c t="str" s="89" r="Z352">
        <f>IF(N$8=0,0,ROUND(Z351-(N352-AK352),2))</f>
        <v> -  </v>
      </c>
      <c s="92" r="AA352"/>
      <c t="str" s="89" r="AB352">
        <f>ROUND(Q351*E$9/12,2)</f>
        <v>#NAME?</v>
      </c>
      <c t="str" s="89" r="AC352">
        <f>ROUND(R351*F$9/12,2)</f>
        <v>#NAME?</v>
      </c>
      <c t="str" s="89" r="AD352">
        <f>ROUND(S351*G$9/12,2)</f>
        <v>#NAME?</v>
      </c>
      <c t="str" s="89" r="AE352">
        <f>ROUND(T351*H$9/12,2)</f>
        <v>#NAME?</v>
      </c>
      <c t="str" s="89" r="AF352">
        <f>ROUND(U351*I$9/12,2)</f>
        <v>#NAME?</v>
      </c>
      <c t="str" s="89" r="AG352">
        <f>ROUND(V351*J$9/12,2)</f>
        <v> -  </v>
      </c>
      <c t="str" s="89" r="AH352">
        <f>ROUND(W351*K$9/12,2)</f>
        <v> -  </v>
      </c>
      <c t="str" s="89" r="AI352">
        <f>ROUND(X351*L$9/12,2)</f>
        <v> -  </v>
      </c>
      <c t="str" s="89" r="AJ352">
        <f>ROUND(Y351*M$9/12,2)</f>
        <v> -  </v>
      </c>
      <c t="str" s="89" r="AK352">
        <f>ROUND(Z351*N$9/12,2)</f>
        <v> -  </v>
      </c>
      <c t="str" s="89" r="AL352">
        <f>SUM(AB352:AK352)</f>
        <v>#NAME?</v>
      </c>
      <c s="93" r="AM352"/>
      <c t="str" s="89" r="AN352">
        <f>IF(Q351&gt;0,IF((Q351+AB352)&lt;E$10,Q351+AB352,E$10),0)</f>
        <v>#NAME?</v>
      </c>
      <c t="str" s="89" r="AO352">
        <f>IF(R351&gt;0,IF((R351+AC352)&lt;F$10,R351+AC352,F$10),0)</f>
        <v>#NAME?</v>
      </c>
      <c t="str" s="89" r="AP352">
        <f>IF(S351&gt;0,IF((S351+AD352)&lt;G$10,S351+AD352,G$10),0)</f>
        <v>#NAME?</v>
      </c>
      <c t="str" s="89" r="AQ352">
        <f>IF(T351&gt;0,IF((T351+AE352)&lt;H$10,T351+AE352,H$10),0)</f>
        <v>#NAME?</v>
      </c>
      <c t="str" s="89" r="AR352">
        <f>IF(U351&gt;0,IF((U351+AF352)&lt;I$10,U351+AF352,I$10),0)</f>
        <v>#NAME?</v>
      </c>
      <c t="str" s="89" r="AS352">
        <f>IF(V351&gt;0,IF((V351+AG352)&lt;J$10,V351+AG352,J$10),0)</f>
        <v> -  </v>
      </c>
      <c t="str" s="89" r="AT352">
        <f>IF(W351&gt;0,IF((W351+AH352)&lt;K$10,W351+AH352,K$10),0)</f>
        <v> -  </v>
      </c>
      <c t="str" s="89" r="AU352">
        <f>IF(X351&gt;0,IF((X351+AI352)&lt;L$10,X351+AI352,L$10),0)</f>
        <v> -  </v>
      </c>
      <c t="str" s="89" r="AV352">
        <f>IF(Y351&gt;0,IF((Y351+AJ352)&lt;M$10,Y351+AJ352,M$10),0)</f>
        <v> -  </v>
      </c>
      <c t="str" s="89" r="AW352">
        <f>IF(Z351&gt;0,IF((Z351+AK352)&lt;N$10,Z351+AK352,N$10),0)</f>
        <v> -  </v>
      </c>
      <c t="str" s="89" r="AX352">
        <f>SUM(AN352:AW352)</f>
        <v>#NAME?</v>
      </c>
      <c s="89" r="AY352"/>
      <c t="str" s="91" r="AZ352">
        <f>IF(NOT(snowball),0,IF(Q351&lt;=0,0,IF(AN352+$C352&gt;Q351+AB352,Q351+AB352-AN352,$C352)))</f>
        <v>#NAME?</v>
      </c>
      <c t="str" s="89" r="BA352">
        <f>IF(NOT(snowball),0,IF(R351&lt;=0,0,IF($C352&lt;=SUM($AZ352:AZ352),0,IF(AO352+$C352-SUM($AZ352:AZ352)&gt;R351+AC352,R351+AC352-AO352,$C352-SUM($AZ352:AZ352)))))</f>
        <v>#NAME?</v>
      </c>
      <c t="str" s="89" r="BB352">
        <f>IF(NOT(snowball),0,IF(S351&lt;=0,0,IF($C352&lt;=SUM($AZ352:BA352),0,IF(AP352+$C352-SUM($AZ352:BA352)&gt;S351+AD352,S351+AD352-AP352,$C352-SUM($AZ352:BA352)))))</f>
        <v>#NAME?</v>
      </c>
      <c t="str" s="89" r="BC352">
        <f>IF(NOT(snowball),0,IF(T351&lt;=0,0,IF($C352&lt;=SUM($AZ352:BB352),0,IF(AQ352+$C352-SUM($AZ352:BB352)&gt;T351+AE352,T351+AE352-AQ352,$C352-SUM($AZ352:BB352)))))</f>
        <v>#NAME?</v>
      </c>
      <c t="str" s="89" r="BD352">
        <f>IF(NOT(snowball),0,IF(U351&lt;=0,0,IF($C352&lt;=SUM($AZ352:BC352),0,IF(AR352+$C352-SUM($AZ352:BC352)&gt;U351+AF352,U351+AF352-AR352,$C352-SUM($AZ352:BC352)))))</f>
        <v>#NAME?</v>
      </c>
      <c t="str" s="89" r="BE352">
        <f>IF(NOT(snowball),0,IF(V351&lt;=0,0,IF($C352&lt;=SUM($AZ352:BD352),0,IF(AS352+$C352-SUM($AZ352:BD352)&gt;V351+AG352,V351+AG352-AS352,$C352-SUM($AZ352:BD352)))))</f>
        <v>#NAME?</v>
      </c>
      <c t="str" s="89" r="BF352">
        <f>IF(NOT(snowball),0,IF(W351&lt;=0,0,IF($C352&lt;=SUM($AZ352:BE352),0,IF(AT352+$C352-SUM($AZ352:BE352)&gt;W351+AH352,W351+AH352-AT352,$C352-SUM($AZ352:BE352)))))</f>
        <v>#NAME?</v>
      </c>
      <c t="str" s="89" r="BG352">
        <f>IF(NOT(snowball),0,IF(X351&lt;=0,0,IF($C352&lt;=SUM($AZ352:BF352),0,IF(AU352+$C352-SUM($AZ352:BF352)&gt;X351+AI352,X351+AI352-AU352,$C352-SUM($AZ352:BF352)))))</f>
        <v>#NAME?</v>
      </c>
      <c t="str" s="89" r="BH352">
        <f>IF(NOT(snowball),0,IF(Y351&lt;=0,0,IF($C352&lt;=SUM($AZ352:BG352),0,IF(AV352+$C352-SUM($AZ352:BG352)&gt;Y351+AJ352,Y351+AJ352-AV352,$C352-SUM($AZ352:BG352)))))</f>
        <v>#NAME?</v>
      </c>
      <c t="str" s="89" r="BI352">
        <f>IF(NOT(snowball),0,IF(Z351&lt;=0,0,IF($C352&lt;=SUM($AZ352:BH352),0,IF(AW352+$C352-SUM($AZ352:BH352)&gt;Z351+AK352,Z351+AK352-AW352,$C352-SUM($AZ352:BH352)))))</f>
        <v>#NAME?</v>
      </c>
    </row>
    <row customHeight="1" r="353" ht="10.5">
      <c t="str" s="85" r="A353">
        <f>IF(SUM(Q352:Z352)&lt;=0,"",A352+1)</f>
        <v>#NAME?</v>
      </c>
      <c t="str" s="86" r="B353">
        <f>IF(A353="",NA(),DATE(YEAR(B352),MONTH(B352)+1,1))</f>
        <v>#NAME?</v>
      </c>
      <c t="str" s="87" r="C353">
        <f>IF(A353="","",IF(snowball,IF(($E$5-AX353)&lt;0,0,$E$5-AX353),"n/a")+D353)</f>
        <v>#NAME?</v>
      </c>
      <c s="88" r="D353"/>
      <c t="str" s="89" r="E353">
        <f>AN353+AZ353</f>
        <v>#NAME?</v>
      </c>
      <c t="str" s="89" r="F353">
        <f>AO353+BA353</f>
        <v>#NAME?</v>
      </c>
      <c t="str" s="89" r="G353">
        <f>AP353+BB353</f>
        <v>#NAME?</v>
      </c>
      <c t="str" s="89" r="H353">
        <f>AQ353+BC353</f>
        <v>#NAME?</v>
      </c>
      <c t="str" s="89" r="I353">
        <f>AR353+BD353</f>
        <v>#NAME?</v>
      </c>
      <c t="str" s="89" r="J353">
        <f>AS353+BE353</f>
        <v>#NAME?</v>
      </c>
      <c t="str" s="89" r="K353">
        <f>AT353+BF353</f>
        <v>#NAME?</v>
      </c>
      <c t="str" s="89" r="L353">
        <f>AU353+BG353</f>
        <v>#NAME?</v>
      </c>
      <c t="str" s="89" r="M353">
        <f>AV353+BH353</f>
        <v>#NAME?</v>
      </c>
      <c t="str" s="89" r="N353">
        <f>AW353+BI353</f>
        <v>#NAME?</v>
      </c>
      <c s="90" r="O353"/>
      <c t="str" s="89" r="P353">
        <f>SUM(Q353:Z353)</f>
        <v>#NAME?</v>
      </c>
      <c t="str" s="89" r="Q353">
        <f>IF(E$8=0,0,ROUND(Q352-(E353-AB353),2))</f>
        <v>#NAME?</v>
      </c>
      <c t="str" s="89" r="R353">
        <f>IF(F$8=0,0,ROUND(R352-(F353-AC353),2))</f>
        <v>#NAME?</v>
      </c>
      <c t="str" s="89" r="S353">
        <f>IF(G$8=0,0,ROUND(S352-(G353-AD353),2))</f>
        <v>#NAME?</v>
      </c>
      <c t="str" s="89" r="T353">
        <f>IF(H$8=0,0,ROUND(T352-(H353-AE353),2))</f>
        <v>#NAME?</v>
      </c>
      <c t="str" s="89" r="U353">
        <f>IF(I$8=0,0,ROUND(U352-(I353-AF353),2))</f>
        <v>#NAME?</v>
      </c>
      <c t="str" s="89" r="V353">
        <f>IF(J$8=0,0,ROUND(V352-(J353-AG353),2))</f>
        <v> -  </v>
      </c>
      <c t="str" s="89" r="W353">
        <f>IF(K$8=0,0,ROUND(W352-(K353-AH353),2))</f>
        <v> -  </v>
      </c>
      <c t="str" s="89" r="X353">
        <f>IF(L$8=0,0,ROUND(X352-(L353-AI353),2))</f>
        <v> -  </v>
      </c>
      <c t="str" s="89" r="Y353">
        <f>IF(M$8=0,0,ROUND(Y352-(M353-AJ353),2))</f>
        <v> -  </v>
      </c>
      <c t="str" s="89" r="Z353">
        <f>IF(N$8=0,0,ROUND(Z352-(N353-AK353),2))</f>
        <v> -  </v>
      </c>
      <c s="92" r="AA353"/>
      <c t="str" s="89" r="AB353">
        <f>ROUND(Q352*E$9/12,2)</f>
        <v>#NAME?</v>
      </c>
      <c t="str" s="89" r="AC353">
        <f>ROUND(R352*F$9/12,2)</f>
        <v>#NAME?</v>
      </c>
      <c t="str" s="89" r="AD353">
        <f>ROUND(S352*G$9/12,2)</f>
        <v>#NAME?</v>
      </c>
      <c t="str" s="89" r="AE353">
        <f>ROUND(T352*H$9/12,2)</f>
        <v>#NAME?</v>
      </c>
      <c t="str" s="89" r="AF353">
        <f>ROUND(U352*I$9/12,2)</f>
        <v>#NAME?</v>
      </c>
      <c t="str" s="89" r="AG353">
        <f>ROUND(V352*J$9/12,2)</f>
        <v> -  </v>
      </c>
      <c t="str" s="89" r="AH353">
        <f>ROUND(W352*K$9/12,2)</f>
        <v> -  </v>
      </c>
      <c t="str" s="89" r="AI353">
        <f>ROUND(X352*L$9/12,2)</f>
        <v> -  </v>
      </c>
      <c t="str" s="89" r="AJ353">
        <f>ROUND(Y352*M$9/12,2)</f>
        <v> -  </v>
      </c>
      <c t="str" s="89" r="AK353">
        <f>ROUND(Z352*N$9/12,2)</f>
        <v> -  </v>
      </c>
      <c t="str" s="89" r="AL353">
        <f>SUM(AB353:AK353)</f>
        <v>#NAME?</v>
      </c>
      <c s="93" r="AM353"/>
      <c t="str" s="89" r="AN353">
        <f>IF(Q352&gt;0,IF((Q352+AB353)&lt;E$10,Q352+AB353,E$10),0)</f>
        <v>#NAME?</v>
      </c>
      <c t="str" s="89" r="AO353">
        <f>IF(R352&gt;0,IF((R352+AC353)&lt;F$10,R352+AC353,F$10),0)</f>
        <v>#NAME?</v>
      </c>
      <c t="str" s="89" r="AP353">
        <f>IF(S352&gt;0,IF((S352+AD353)&lt;G$10,S352+AD353,G$10),0)</f>
        <v>#NAME?</v>
      </c>
      <c t="str" s="89" r="AQ353">
        <f>IF(T352&gt;0,IF((T352+AE353)&lt;H$10,T352+AE353,H$10),0)</f>
        <v>#NAME?</v>
      </c>
      <c t="str" s="89" r="AR353">
        <f>IF(U352&gt;0,IF((U352+AF353)&lt;I$10,U352+AF353,I$10),0)</f>
        <v>#NAME?</v>
      </c>
      <c t="str" s="89" r="AS353">
        <f>IF(V352&gt;0,IF((V352+AG353)&lt;J$10,V352+AG353,J$10),0)</f>
        <v> -  </v>
      </c>
      <c t="str" s="89" r="AT353">
        <f>IF(W352&gt;0,IF((W352+AH353)&lt;K$10,W352+AH353,K$10),0)</f>
        <v> -  </v>
      </c>
      <c t="str" s="89" r="AU353">
        <f>IF(X352&gt;0,IF((X352+AI353)&lt;L$10,X352+AI353,L$10),0)</f>
        <v> -  </v>
      </c>
      <c t="str" s="89" r="AV353">
        <f>IF(Y352&gt;0,IF((Y352+AJ353)&lt;M$10,Y352+AJ353,M$10),0)</f>
        <v> -  </v>
      </c>
      <c t="str" s="89" r="AW353">
        <f>IF(Z352&gt;0,IF((Z352+AK353)&lt;N$10,Z352+AK353,N$10),0)</f>
        <v> -  </v>
      </c>
      <c t="str" s="89" r="AX353">
        <f>SUM(AN353:AW353)</f>
        <v>#NAME?</v>
      </c>
      <c s="89" r="AY353"/>
      <c t="str" s="91" r="AZ353">
        <f>IF(NOT(snowball),0,IF(Q352&lt;=0,0,IF(AN353+$C353&gt;Q352+AB353,Q352+AB353-AN353,$C353)))</f>
        <v>#NAME?</v>
      </c>
      <c t="str" s="89" r="BA353">
        <f>IF(NOT(snowball),0,IF(R352&lt;=0,0,IF($C353&lt;=SUM($AZ353:AZ353),0,IF(AO353+$C353-SUM($AZ353:AZ353)&gt;R352+AC353,R352+AC353-AO353,$C353-SUM($AZ353:AZ353)))))</f>
        <v>#NAME?</v>
      </c>
      <c t="str" s="89" r="BB353">
        <f>IF(NOT(snowball),0,IF(S352&lt;=0,0,IF($C353&lt;=SUM($AZ353:BA353),0,IF(AP353+$C353-SUM($AZ353:BA353)&gt;S352+AD353,S352+AD353-AP353,$C353-SUM($AZ353:BA353)))))</f>
        <v>#NAME?</v>
      </c>
      <c t="str" s="89" r="BC353">
        <f>IF(NOT(snowball),0,IF(T352&lt;=0,0,IF($C353&lt;=SUM($AZ353:BB353),0,IF(AQ353+$C353-SUM($AZ353:BB353)&gt;T352+AE353,T352+AE353-AQ353,$C353-SUM($AZ353:BB353)))))</f>
        <v>#NAME?</v>
      </c>
      <c t="str" s="89" r="BD353">
        <f>IF(NOT(snowball),0,IF(U352&lt;=0,0,IF($C353&lt;=SUM($AZ353:BC353),0,IF(AR353+$C353-SUM($AZ353:BC353)&gt;U352+AF353,U352+AF353-AR353,$C353-SUM($AZ353:BC353)))))</f>
        <v>#NAME?</v>
      </c>
      <c t="str" s="89" r="BE353">
        <f>IF(NOT(snowball),0,IF(V352&lt;=0,0,IF($C353&lt;=SUM($AZ353:BD353),0,IF(AS353+$C353-SUM($AZ353:BD353)&gt;V352+AG353,V352+AG353-AS353,$C353-SUM($AZ353:BD353)))))</f>
        <v>#NAME?</v>
      </c>
      <c t="str" s="89" r="BF353">
        <f>IF(NOT(snowball),0,IF(W352&lt;=0,0,IF($C353&lt;=SUM($AZ353:BE353),0,IF(AT353+$C353-SUM($AZ353:BE353)&gt;W352+AH353,W352+AH353-AT353,$C353-SUM($AZ353:BE353)))))</f>
        <v>#NAME?</v>
      </c>
      <c t="str" s="89" r="BG353">
        <f>IF(NOT(snowball),0,IF(X352&lt;=0,0,IF($C353&lt;=SUM($AZ353:BF353),0,IF(AU353+$C353-SUM($AZ353:BF353)&gt;X352+AI353,X352+AI353-AU353,$C353-SUM($AZ353:BF353)))))</f>
        <v>#NAME?</v>
      </c>
      <c t="str" s="89" r="BH353">
        <f>IF(NOT(snowball),0,IF(Y352&lt;=0,0,IF($C353&lt;=SUM($AZ353:BG353),0,IF(AV353+$C353-SUM($AZ353:BG353)&gt;Y352+AJ353,Y352+AJ353-AV353,$C353-SUM($AZ353:BG353)))))</f>
        <v>#NAME?</v>
      </c>
      <c t="str" s="89" r="BI353">
        <f>IF(NOT(snowball),0,IF(Z352&lt;=0,0,IF($C353&lt;=SUM($AZ353:BH353),0,IF(AW353+$C353-SUM($AZ353:BH353)&gt;Z352+AK353,Z352+AK353-AW353,$C353-SUM($AZ353:BH353)))))</f>
        <v>#NAME?</v>
      </c>
    </row>
    <row customHeight="1" r="354" ht="10.5">
      <c t="str" s="85" r="A354">
        <f>IF(SUM(Q353:Z353)&lt;=0,"",A353+1)</f>
        <v>#NAME?</v>
      </c>
      <c t="str" s="86" r="B354">
        <f>IF(A354="",NA(),DATE(YEAR(B353),MONTH(B353)+1,1))</f>
        <v>#NAME?</v>
      </c>
      <c t="str" s="87" r="C354">
        <f>IF(A354="","",IF(snowball,IF(($E$5-AX354)&lt;0,0,$E$5-AX354),"n/a")+D354)</f>
        <v>#NAME?</v>
      </c>
      <c s="88" r="D354"/>
      <c t="str" s="89" r="E354">
        <f>AN354+AZ354</f>
        <v>#NAME?</v>
      </c>
      <c t="str" s="89" r="F354">
        <f>AO354+BA354</f>
        <v>#NAME?</v>
      </c>
      <c t="str" s="89" r="G354">
        <f>AP354+BB354</f>
        <v>#NAME?</v>
      </c>
      <c t="str" s="89" r="H354">
        <f>AQ354+BC354</f>
        <v>#NAME?</v>
      </c>
      <c t="str" s="89" r="I354">
        <f>AR354+BD354</f>
        <v>#NAME?</v>
      </c>
      <c t="str" s="89" r="J354">
        <f>AS354+BE354</f>
        <v>#NAME?</v>
      </c>
      <c t="str" s="89" r="K354">
        <f>AT354+BF354</f>
        <v>#NAME?</v>
      </c>
      <c t="str" s="89" r="L354">
        <f>AU354+BG354</f>
        <v>#NAME?</v>
      </c>
      <c t="str" s="89" r="M354">
        <f>AV354+BH354</f>
        <v>#NAME?</v>
      </c>
      <c t="str" s="89" r="N354">
        <f>AW354+BI354</f>
        <v>#NAME?</v>
      </c>
      <c s="90" r="O354"/>
      <c t="str" s="89" r="P354">
        <f>SUM(Q354:Z354)</f>
        <v>#NAME?</v>
      </c>
      <c t="str" s="89" r="Q354">
        <f>IF(E$8=0,0,ROUND(Q353-(E354-AB354),2))</f>
        <v>#NAME?</v>
      </c>
      <c t="str" s="89" r="R354">
        <f>IF(F$8=0,0,ROUND(R353-(F354-AC354),2))</f>
        <v>#NAME?</v>
      </c>
      <c t="str" s="89" r="S354">
        <f>IF(G$8=0,0,ROUND(S353-(G354-AD354),2))</f>
        <v>#NAME?</v>
      </c>
      <c t="str" s="89" r="T354">
        <f>IF(H$8=0,0,ROUND(T353-(H354-AE354),2))</f>
        <v>#NAME?</v>
      </c>
      <c t="str" s="89" r="U354">
        <f>IF(I$8=0,0,ROUND(U353-(I354-AF354),2))</f>
        <v>#NAME?</v>
      </c>
      <c t="str" s="89" r="V354">
        <f>IF(J$8=0,0,ROUND(V353-(J354-AG354),2))</f>
        <v> -  </v>
      </c>
      <c t="str" s="89" r="W354">
        <f>IF(K$8=0,0,ROUND(W353-(K354-AH354),2))</f>
        <v> -  </v>
      </c>
      <c t="str" s="89" r="X354">
        <f>IF(L$8=0,0,ROUND(X353-(L354-AI354),2))</f>
        <v> -  </v>
      </c>
      <c t="str" s="89" r="Y354">
        <f>IF(M$8=0,0,ROUND(Y353-(M354-AJ354),2))</f>
        <v> -  </v>
      </c>
      <c t="str" s="89" r="Z354">
        <f>IF(N$8=0,0,ROUND(Z353-(N354-AK354),2))</f>
        <v> -  </v>
      </c>
      <c s="92" r="AA354"/>
      <c t="str" s="89" r="AB354">
        <f>ROUND(Q353*E$9/12,2)</f>
        <v>#NAME?</v>
      </c>
      <c t="str" s="89" r="AC354">
        <f>ROUND(R353*F$9/12,2)</f>
        <v>#NAME?</v>
      </c>
      <c t="str" s="89" r="AD354">
        <f>ROUND(S353*G$9/12,2)</f>
        <v>#NAME?</v>
      </c>
      <c t="str" s="89" r="AE354">
        <f>ROUND(T353*H$9/12,2)</f>
        <v>#NAME?</v>
      </c>
      <c t="str" s="89" r="AF354">
        <f>ROUND(U353*I$9/12,2)</f>
        <v>#NAME?</v>
      </c>
      <c t="str" s="89" r="AG354">
        <f>ROUND(V353*J$9/12,2)</f>
        <v> -  </v>
      </c>
      <c t="str" s="89" r="AH354">
        <f>ROUND(W353*K$9/12,2)</f>
        <v> -  </v>
      </c>
      <c t="str" s="89" r="AI354">
        <f>ROUND(X353*L$9/12,2)</f>
        <v> -  </v>
      </c>
      <c t="str" s="89" r="AJ354">
        <f>ROUND(Y353*M$9/12,2)</f>
        <v> -  </v>
      </c>
      <c t="str" s="89" r="AK354">
        <f>ROUND(Z353*N$9/12,2)</f>
        <v> -  </v>
      </c>
      <c t="str" s="89" r="AL354">
        <f>SUM(AB354:AK354)</f>
        <v>#NAME?</v>
      </c>
      <c s="93" r="AM354"/>
      <c t="str" s="89" r="AN354">
        <f>IF(Q353&gt;0,IF((Q353+AB354)&lt;E$10,Q353+AB354,E$10),0)</f>
        <v>#NAME?</v>
      </c>
      <c t="str" s="89" r="AO354">
        <f>IF(R353&gt;0,IF((R353+AC354)&lt;F$10,R353+AC354,F$10),0)</f>
        <v>#NAME?</v>
      </c>
      <c t="str" s="89" r="AP354">
        <f>IF(S353&gt;0,IF((S353+AD354)&lt;G$10,S353+AD354,G$10),0)</f>
        <v>#NAME?</v>
      </c>
      <c t="str" s="89" r="AQ354">
        <f>IF(T353&gt;0,IF((T353+AE354)&lt;H$10,T353+AE354,H$10),0)</f>
        <v>#NAME?</v>
      </c>
      <c t="str" s="89" r="AR354">
        <f>IF(U353&gt;0,IF((U353+AF354)&lt;I$10,U353+AF354,I$10),0)</f>
        <v>#NAME?</v>
      </c>
      <c t="str" s="89" r="AS354">
        <f>IF(V353&gt;0,IF((V353+AG354)&lt;J$10,V353+AG354,J$10),0)</f>
        <v> -  </v>
      </c>
      <c t="str" s="89" r="AT354">
        <f>IF(W353&gt;0,IF((W353+AH354)&lt;K$10,W353+AH354,K$10),0)</f>
        <v> -  </v>
      </c>
      <c t="str" s="89" r="AU354">
        <f>IF(X353&gt;0,IF((X353+AI354)&lt;L$10,X353+AI354,L$10),0)</f>
        <v> -  </v>
      </c>
      <c t="str" s="89" r="AV354">
        <f>IF(Y353&gt;0,IF((Y353+AJ354)&lt;M$10,Y353+AJ354,M$10),0)</f>
        <v> -  </v>
      </c>
      <c t="str" s="89" r="AW354">
        <f>IF(Z353&gt;0,IF((Z353+AK354)&lt;N$10,Z353+AK354,N$10),0)</f>
        <v> -  </v>
      </c>
      <c t="str" s="89" r="AX354">
        <f>SUM(AN354:AW354)</f>
        <v>#NAME?</v>
      </c>
      <c s="89" r="AY354"/>
      <c t="str" s="91" r="AZ354">
        <f>IF(NOT(snowball),0,IF(Q353&lt;=0,0,IF(AN354+$C354&gt;Q353+AB354,Q353+AB354-AN354,$C354)))</f>
        <v>#NAME?</v>
      </c>
      <c t="str" s="89" r="BA354">
        <f>IF(NOT(snowball),0,IF(R353&lt;=0,0,IF($C354&lt;=SUM($AZ354:AZ354),0,IF(AO354+$C354-SUM($AZ354:AZ354)&gt;R353+AC354,R353+AC354-AO354,$C354-SUM($AZ354:AZ354)))))</f>
        <v>#NAME?</v>
      </c>
      <c t="str" s="89" r="BB354">
        <f>IF(NOT(snowball),0,IF(S353&lt;=0,0,IF($C354&lt;=SUM($AZ354:BA354),0,IF(AP354+$C354-SUM($AZ354:BA354)&gt;S353+AD354,S353+AD354-AP354,$C354-SUM($AZ354:BA354)))))</f>
        <v>#NAME?</v>
      </c>
      <c t="str" s="89" r="BC354">
        <f>IF(NOT(snowball),0,IF(T353&lt;=0,0,IF($C354&lt;=SUM($AZ354:BB354),0,IF(AQ354+$C354-SUM($AZ354:BB354)&gt;T353+AE354,T353+AE354-AQ354,$C354-SUM($AZ354:BB354)))))</f>
        <v>#NAME?</v>
      </c>
      <c t="str" s="89" r="BD354">
        <f>IF(NOT(snowball),0,IF(U353&lt;=0,0,IF($C354&lt;=SUM($AZ354:BC354),0,IF(AR354+$C354-SUM($AZ354:BC354)&gt;U353+AF354,U353+AF354-AR354,$C354-SUM($AZ354:BC354)))))</f>
        <v>#NAME?</v>
      </c>
      <c t="str" s="89" r="BE354">
        <f>IF(NOT(snowball),0,IF(V353&lt;=0,0,IF($C354&lt;=SUM($AZ354:BD354),0,IF(AS354+$C354-SUM($AZ354:BD354)&gt;V353+AG354,V353+AG354-AS354,$C354-SUM($AZ354:BD354)))))</f>
        <v>#NAME?</v>
      </c>
      <c t="str" s="89" r="BF354">
        <f>IF(NOT(snowball),0,IF(W353&lt;=0,0,IF($C354&lt;=SUM($AZ354:BE354),0,IF(AT354+$C354-SUM($AZ354:BE354)&gt;W353+AH354,W353+AH354-AT354,$C354-SUM($AZ354:BE354)))))</f>
        <v>#NAME?</v>
      </c>
      <c t="str" s="89" r="BG354">
        <f>IF(NOT(snowball),0,IF(X353&lt;=0,0,IF($C354&lt;=SUM($AZ354:BF354),0,IF(AU354+$C354-SUM($AZ354:BF354)&gt;X353+AI354,X353+AI354-AU354,$C354-SUM($AZ354:BF354)))))</f>
        <v>#NAME?</v>
      </c>
      <c t="str" s="89" r="BH354">
        <f>IF(NOT(snowball),0,IF(Y353&lt;=0,0,IF($C354&lt;=SUM($AZ354:BG354),0,IF(AV354+$C354-SUM($AZ354:BG354)&gt;Y353+AJ354,Y353+AJ354-AV354,$C354-SUM($AZ354:BG354)))))</f>
        <v>#NAME?</v>
      </c>
      <c t="str" s="89" r="BI354">
        <f>IF(NOT(snowball),0,IF(Z353&lt;=0,0,IF($C354&lt;=SUM($AZ354:BH354),0,IF(AW354+$C354-SUM($AZ354:BH354)&gt;Z353+AK354,Z353+AK354-AW354,$C354-SUM($AZ354:BH354)))))</f>
        <v>#NAME?</v>
      </c>
    </row>
    <row customHeight="1" r="355" ht="10.5">
      <c t="str" s="85" r="A355">
        <f>IF(SUM(Q354:Z354)&lt;=0,"",A354+1)</f>
        <v>#NAME?</v>
      </c>
      <c t="str" s="86" r="B355">
        <f>IF(A355="",NA(),DATE(YEAR(B354),MONTH(B354)+1,1))</f>
        <v>#NAME?</v>
      </c>
      <c t="str" s="87" r="C355">
        <f>IF(A355="","",IF(snowball,IF(($E$5-AX355)&lt;0,0,$E$5-AX355),"n/a")+D355)</f>
        <v>#NAME?</v>
      </c>
      <c s="88" r="D355"/>
      <c t="str" s="89" r="E355">
        <f>AN355+AZ355</f>
        <v>#NAME?</v>
      </c>
      <c t="str" s="89" r="F355">
        <f>AO355+BA355</f>
        <v>#NAME?</v>
      </c>
      <c t="str" s="89" r="G355">
        <f>AP355+BB355</f>
        <v>#NAME?</v>
      </c>
      <c t="str" s="89" r="H355">
        <f>AQ355+BC355</f>
        <v>#NAME?</v>
      </c>
      <c t="str" s="89" r="I355">
        <f>AR355+BD355</f>
        <v>#NAME?</v>
      </c>
      <c t="str" s="89" r="J355">
        <f>AS355+BE355</f>
        <v>#NAME?</v>
      </c>
      <c t="str" s="89" r="K355">
        <f>AT355+BF355</f>
        <v>#NAME?</v>
      </c>
      <c t="str" s="89" r="L355">
        <f>AU355+BG355</f>
        <v>#NAME?</v>
      </c>
      <c t="str" s="89" r="M355">
        <f>AV355+BH355</f>
        <v>#NAME?</v>
      </c>
      <c t="str" s="89" r="N355">
        <f>AW355+BI355</f>
        <v>#NAME?</v>
      </c>
      <c s="90" r="O355"/>
      <c t="str" s="89" r="P355">
        <f>SUM(Q355:Z355)</f>
        <v>#NAME?</v>
      </c>
      <c t="str" s="89" r="Q355">
        <f>IF(E$8=0,0,ROUND(Q354-(E355-AB355),2))</f>
        <v>#NAME?</v>
      </c>
      <c t="str" s="89" r="R355">
        <f>IF(F$8=0,0,ROUND(R354-(F355-AC355),2))</f>
        <v>#NAME?</v>
      </c>
      <c t="str" s="89" r="S355">
        <f>IF(G$8=0,0,ROUND(S354-(G355-AD355),2))</f>
        <v>#NAME?</v>
      </c>
      <c t="str" s="89" r="T355">
        <f>IF(H$8=0,0,ROUND(T354-(H355-AE355),2))</f>
        <v>#NAME?</v>
      </c>
      <c t="str" s="89" r="U355">
        <f>IF(I$8=0,0,ROUND(U354-(I355-AF355),2))</f>
        <v>#NAME?</v>
      </c>
      <c t="str" s="89" r="V355">
        <f>IF(J$8=0,0,ROUND(V354-(J355-AG355),2))</f>
        <v> -  </v>
      </c>
      <c t="str" s="89" r="W355">
        <f>IF(K$8=0,0,ROUND(W354-(K355-AH355),2))</f>
        <v> -  </v>
      </c>
      <c t="str" s="89" r="X355">
        <f>IF(L$8=0,0,ROUND(X354-(L355-AI355),2))</f>
        <v> -  </v>
      </c>
      <c t="str" s="89" r="Y355">
        <f>IF(M$8=0,0,ROUND(Y354-(M355-AJ355),2))</f>
        <v> -  </v>
      </c>
      <c t="str" s="89" r="Z355">
        <f>IF(N$8=0,0,ROUND(Z354-(N355-AK355),2))</f>
        <v> -  </v>
      </c>
      <c s="92" r="AA355"/>
      <c t="str" s="89" r="AB355">
        <f>ROUND(Q354*E$9/12,2)</f>
        <v>#NAME?</v>
      </c>
      <c t="str" s="89" r="AC355">
        <f>ROUND(R354*F$9/12,2)</f>
        <v>#NAME?</v>
      </c>
      <c t="str" s="89" r="AD355">
        <f>ROUND(S354*G$9/12,2)</f>
        <v>#NAME?</v>
      </c>
      <c t="str" s="89" r="AE355">
        <f>ROUND(T354*H$9/12,2)</f>
        <v>#NAME?</v>
      </c>
      <c t="str" s="89" r="AF355">
        <f>ROUND(U354*I$9/12,2)</f>
        <v>#NAME?</v>
      </c>
      <c t="str" s="89" r="AG355">
        <f>ROUND(V354*J$9/12,2)</f>
        <v> -  </v>
      </c>
      <c t="str" s="89" r="AH355">
        <f>ROUND(W354*K$9/12,2)</f>
        <v> -  </v>
      </c>
      <c t="str" s="89" r="AI355">
        <f>ROUND(X354*L$9/12,2)</f>
        <v> -  </v>
      </c>
      <c t="str" s="89" r="AJ355">
        <f>ROUND(Y354*M$9/12,2)</f>
        <v> -  </v>
      </c>
      <c t="str" s="89" r="AK355">
        <f>ROUND(Z354*N$9/12,2)</f>
        <v> -  </v>
      </c>
      <c t="str" s="89" r="AL355">
        <f>SUM(AB355:AK355)</f>
        <v>#NAME?</v>
      </c>
      <c s="93" r="AM355"/>
      <c t="str" s="89" r="AN355">
        <f>IF(Q354&gt;0,IF((Q354+AB355)&lt;E$10,Q354+AB355,E$10),0)</f>
        <v>#NAME?</v>
      </c>
      <c t="str" s="89" r="AO355">
        <f>IF(R354&gt;0,IF((R354+AC355)&lt;F$10,R354+AC355,F$10),0)</f>
        <v>#NAME?</v>
      </c>
      <c t="str" s="89" r="AP355">
        <f>IF(S354&gt;0,IF((S354+AD355)&lt;G$10,S354+AD355,G$10),0)</f>
        <v>#NAME?</v>
      </c>
      <c t="str" s="89" r="AQ355">
        <f>IF(T354&gt;0,IF((T354+AE355)&lt;H$10,T354+AE355,H$10),0)</f>
        <v>#NAME?</v>
      </c>
      <c t="str" s="89" r="AR355">
        <f>IF(U354&gt;0,IF((U354+AF355)&lt;I$10,U354+AF355,I$10),0)</f>
        <v>#NAME?</v>
      </c>
      <c t="str" s="89" r="AS355">
        <f>IF(V354&gt;0,IF((V354+AG355)&lt;J$10,V354+AG355,J$10),0)</f>
        <v> -  </v>
      </c>
      <c t="str" s="89" r="AT355">
        <f>IF(W354&gt;0,IF((W354+AH355)&lt;K$10,W354+AH355,K$10),0)</f>
        <v> -  </v>
      </c>
      <c t="str" s="89" r="AU355">
        <f>IF(X354&gt;0,IF((X354+AI355)&lt;L$10,X354+AI355,L$10),0)</f>
        <v> -  </v>
      </c>
      <c t="str" s="89" r="AV355">
        <f>IF(Y354&gt;0,IF((Y354+AJ355)&lt;M$10,Y354+AJ355,M$10),0)</f>
        <v> -  </v>
      </c>
      <c t="str" s="89" r="AW355">
        <f>IF(Z354&gt;0,IF((Z354+AK355)&lt;N$10,Z354+AK355,N$10),0)</f>
        <v> -  </v>
      </c>
      <c t="str" s="89" r="AX355">
        <f>SUM(AN355:AW355)</f>
        <v>#NAME?</v>
      </c>
      <c s="89" r="AY355"/>
      <c t="str" s="91" r="AZ355">
        <f>IF(NOT(snowball),0,IF(Q354&lt;=0,0,IF(AN355+$C355&gt;Q354+AB355,Q354+AB355-AN355,$C355)))</f>
        <v>#NAME?</v>
      </c>
      <c t="str" s="89" r="BA355">
        <f>IF(NOT(snowball),0,IF(R354&lt;=0,0,IF($C355&lt;=SUM($AZ355:AZ355),0,IF(AO355+$C355-SUM($AZ355:AZ355)&gt;R354+AC355,R354+AC355-AO355,$C355-SUM($AZ355:AZ355)))))</f>
        <v>#NAME?</v>
      </c>
      <c t="str" s="89" r="BB355">
        <f>IF(NOT(snowball),0,IF(S354&lt;=0,0,IF($C355&lt;=SUM($AZ355:BA355),0,IF(AP355+$C355-SUM($AZ355:BA355)&gt;S354+AD355,S354+AD355-AP355,$C355-SUM($AZ355:BA355)))))</f>
        <v>#NAME?</v>
      </c>
      <c t="str" s="89" r="BC355">
        <f>IF(NOT(snowball),0,IF(T354&lt;=0,0,IF($C355&lt;=SUM($AZ355:BB355),0,IF(AQ355+$C355-SUM($AZ355:BB355)&gt;T354+AE355,T354+AE355-AQ355,$C355-SUM($AZ355:BB355)))))</f>
        <v>#NAME?</v>
      </c>
      <c t="str" s="89" r="BD355">
        <f>IF(NOT(snowball),0,IF(U354&lt;=0,0,IF($C355&lt;=SUM($AZ355:BC355),0,IF(AR355+$C355-SUM($AZ355:BC355)&gt;U354+AF355,U354+AF355-AR355,$C355-SUM($AZ355:BC355)))))</f>
        <v>#NAME?</v>
      </c>
      <c t="str" s="89" r="BE355">
        <f>IF(NOT(snowball),0,IF(V354&lt;=0,0,IF($C355&lt;=SUM($AZ355:BD355),0,IF(AS355+$C355-SUM($AZ355:BD355)&gt;V354+AG355,V354+AG355-AS355,$C355-SUM($AZ355:BD355)))))</f>
        <v>#NAME?</v>
      </c>
      <c t="str" s="89" r="BF355">
        <f>IF(NOT(snowball),0,IF(W354&lt;=0,0,IF($C355&lt;=SUM($AZ355:BE355),0,IF(AT355+$C355-SUM($AZ355:BE355)&gt;W354+AH355,W354+AH355-AT355,$C355-SUM($AZ355:BE355)))))</f>
        <v>#NAME?</v>
      </c>
      <c t="str" s="89" r="BG355">
        <f>IF(NOT(snowball),0,IF(X354&lt;=0,0,IF($C355&lt;=SUM($AZ355:BF355),0,IF(AU355+$C355-SUM($AZ355:BF355)&gt;X354+AI355,X354+AI355-AU355,$C355-SUM($AZ355:BF355)))))</f>
        <v>#NAME?</v>
      </c>
      <c t="str" s="89" r="BH355">
        <f>IF(NOT(snowball),0,IF(Y354&lt;=0,0,IF($C355&lt;=SUM($AZ355:BG355),0,IF(AV355+$C355-SUM($AZ355:BG355)&gt;Y354+AJ355,Y354+AJ355-AV355,$C355-SUM($AZ355:BG355)))))</f>
        <v>#NAME?</v>
      </c>
      <c t="str" s="89" r="BI355">
        <f>IF(NOT(snowball),0,IF(Z354&lt;=0,0,IF($C355&lt;=SUM($AZ355:BH355),0,IF(AW355+$C355-SUM($AZ355:BH355)&gt;Z354+AK355,Z354+AK355-AW355,$C355-SUM($AZ355:BH355)))))</f>
        <v>#NAME?</v>
      </c>
    </row>
    <row customHeight="1" r="356" ht="10.5">
      <c t="str" s="85" r="A356">
        <f>IF(SUM(Q355:Z355)&lt;=0,"",A355+1)</f>
        <v>#NAME?</v>
      </c>
      <c t="str" s="86" r="B356">
        <f>IF(A356="",NA(),DATE(YEAR(B355),MONTH(B355)+1,1))</f>
        <v>#NAME?</v>
      </c>
      <c t="str" s="87" r="C356">
        <f>IF(A356="","",IF(snowball,IF(($E$5-AX356)&lt;0,0,$E$5-AX356),"n/a")+D356)</f>
        <v>#NAME?</v>
      </c>
      <c s="88" r="D356"/>
      <c t="str" s="89" r="E356">
        <f>AN356+AZ356</f>
        <v>#NAME?</v>
      </c>
      <c t="str" s="89" r="F356">
        <f>AO356+BA356</f>
        <v>#NAME?</v>
      </c>
      <c t="str" s="89" r="G356">
        <f>AP356+BB356</f>
        <v>#NAME?</v>
      </c>
      <c t="str" s="89" r="H356">
        <f>AQ356+BC356</f>
        <v>#NAME?</v>
      </c>
      <c t="str" s="89" r="I356">
        <f>AR356+BD356</f>
        <v>#NAME?</v>
      </c>
      <c t="str" s="89" r="J356">
        <f>AS356+BE356</f>
        <v>#NAME?</v>
      </c>
      <c t="str" s="89" r="K356">
        <f>AT356+BF356</f>
        <v>#NAME?</v>
      </c>
      <c t="str" s="89" r="L356">
        <f>AU356+BG356</f>
        <v>#NAME?</v>
      </c>
      <c t="str" s="89" r="M356">
        <f>AV356+BH356</f>
        <v>#NAME?</v>
      </c>
      <c t="str" s="89" r="N356">
        <f>AW356+BI356</f>
        <v>#NAME?</v>
      </c>
      <c s="90" r="O356"/>
      <c t="str" s="89" r="P356">
        <f>SUM(Q356:Z356)</f>
        <v>#NAME?</v>
      </c>
      <c t="str" s="89" r="Q356">
        <f>IF(E$8=0,0,ROUND(Q355-(E356-AB356),2))</f>
        <v>#NAME?</v>
      </c>
      <c t="str" s="89" r="R356">
        <f>IF(F$8=0,0,ROUND(R355-(F356-AC356),2))</f>
        <v>#NAME?</v>
      </c>
      <c t="str" s="89" r="S356">
        <f>IF(G$8=0,0,ROUND(S355-(G356-AD356),2))</f>
        <v>#NAME?</v>
      </c>
      <c t="str" s="89" r="T356">
        <f>IF(H$8=0,0,ROUND(T355-(H356-AE356),2))</f>
        <v>#NAME?</v>
      </c>
      <c t="str" s="89" r="U356">
        <f>IF(I$8=0,0,ROUND(U355-(I356-AF356),2))</f>
        <v>#NAME?</v>
      </c>
      <c t="str" s="89" r="V356">
        <f>IF(J$8=0,0,ROUND(V355-(J356-AG356),2))</f>
        <v> -  </v>
      </c>
      <c t="str" s="89" r="W356">
        <f>IF(K$8=0,0,ROUND(W355-(K356-AH356),2))</f>
        <v> -  </v>
      </c>
      <c t="str" s="89" r="X356">
        <f>IF(L$8=0,0,ROUND(X355-(L356-AI356),2))</f>
        <v> -  </v>
      </c>
      <c t="str" s="89" r="Y356">
        <f>IF(M$8=0,0,ROUND(Y355-(M356-AJ356),2))</f>
        <v> -  </v>
      </c>
      <c t="str" s="89" r="Z356">
        <f>IF(N$8=0,0,ROUND(Z355-(N356-AK356),2))</f>
        <v> -  </v>
      </c>
      <c s="92" r="AA356"/>
      <c t="str" s="89" r="AB356">
        <f>ROUND(Q355*E$9/12,2)</f>
        <v>#NAME?</v>
      </c>
      <c t="str" s="89" r="AC356">
        <f>ROUND(R355*F$9/12,2)</f>
        <v>#NAME?</v>
      </c>
      <c t="str" s="89" r="AD356">
        <f>ROUND(S355*G$9/12,2)</f>
        <v>#NAME?</v>
      </c>
      <c t="str" s="89" r="AE356">
        <f>ROUND(T355*H$9/12,2)</f>
        <v>#NAME?</v>
      </c>
      <c t="str" s="89" r="AF356">
        <f>ROUND(U355*I$9/12,2)</f>
        <v>#NAME?</v>
      </c>
      <c t="str" s="89" r="AG356">
        <f>ROUND(V355*J$9/12,2)</f>
        <v> -  </v>
      </c>
      <c t="str" s="89" r="AH356">
        <f>ROUND(W355*K$9/12,2)</f>
        <v> -  </v>
      </c>
      <c t="str" s="89" r="AI356">
        <f>ROUND(X355*L$9/12,2)</f>
        <v> -  </v>
      </c>
      <c t="str" s="89" r="AJ356">
        <f>ROUND(Y355*M$9/12,2)</f>
        <v> -  </v>
      </c>
      <c t="str" s="89" r="AK356">
        <f>ROUND(Z355*N$9/12,2)</f>
        <v> -  </v>
      </c>
      <c t="str" s="89" r="AL356">
        <f>SUM(AB356:AK356)</f>
        <v>#NAME?</v>
      </c>
      <c s="93" r="AM356"/>
      <c t="str" s="89" r="AN356">
        <f>IF(Q355&gt;0,IF((Q355+AB356)&lt;E$10,Q355+AB356,E$10),0)</f>
        <v>#NAME?</v>
      </c>
      <c t="str" s="89" r="AO356">
        <f>IF(R355&gt;0,IF((R355+AC356)&lt;F$10,R355+AC356,F$10),0)</f>
        <v>#NAME?</v>
      </c>
      <c t="str" s="89" r="AP356">
        <f>IF(S355&gt;0,IF((S355+AD356)&lt;G$10,S355+AD356,G$10),0)</f>
        <v>#NAME?</v>
      </c>
      <c t="str" s="89" r="AQ356">
        <f>IF(T355&gt;0,IF((T355+AE356)&lt;H$10,T355+AE356,H$10),0)</f>
        <v>#NAME?</v>
      </c>
      <c t="str" s="89" r="AR356">
        <f>IF(U355&gt;0,IF((U355+AF356)&lt;I$10,U355+AF356,I$10),0)</f>
        <v>#NAME?</v>
      </c>
      <c t="str" s="89" r="AS356">
        <f>IF(V355&gt;0,IF((V355+AG356)&lt;J$10,V355+AG356,J$10),0)</f>
        <v> -  </v>
      </c>
      <c t="str" s="89" r="AT356">
        <f>IF(W355&gt;0,IF((W355+AH356)&lt;K$10,W355+AH356,K$10),0)</f>
        <v> -  </v>
      </c>
      <c t="str" s="89" r="AU356">
        <f>IF(X355&gt;0,IF((X355+AI356)&lt;L$10,X355+AI356,L$10),0)</f>
        <v> -  </v>
      </c>
      <c t="str" s="89" r="AV356">
        <f>IF(Y355&gt;0,IF((Y355+AJ356)&lt;M$10,Y355+AJ356,M$10),0)</f>
        <v> -  </v>
      </c>
      <c t="str" s="89" r="AW356">
        <f>IF(Z355&gt;0,IF((Z355+AK356)&lt;N$10,Z355+AK356,N$10),0)</f>
        <v> -  </v>
      </c>
      <c t="str" s="89" r="AX356">
        <f>SUM(AN356:AW356)</f>
        <v>#NAME?</v>
      </c>
      <c s="89" r="AY356"/>
      <c t="str" s="91" r="AZ356">
        <f>IF(NOT(snowball),0,IF(Q355&lt;=0,0,IF(AN356+$C356&gt;Q355+AB356,Q355+AB356-AN356,$C356)))</f>
        <v>#NAME?</v>
      </c>
      <c t="str" s="89" r="BA356">
        <f>IF(NOT(snowball),0,IF(R355&lt;=0,0,IF($C356&lt;=SUM($AZ356:AZ356),0,IF(AO356+$C356-SUM($AZ356:AZ356)&gt;R355+AC356,R355+AC356-AO356,$C356-SUM($AZ356:AZ356)))))</f>
        <v>#NAME?</v>
      </c>
      <c t="str" s="89" r="BB356">
        <f>IF(NOT(snowball),0,IF(S355&lt;=0,0,IF($C356&lt;=SUM($AZ356:BA356),0,IF(AP356+$C356-SUM($AZ356:BA356)&gt;S355+AD356,S355+AD356-AP356,$C356-SUM($AZ356:BA356)))))</f>
        <v>#NAME?</v>
      </c>
      <c t="str" s="89" r="BC356">
        <f>IF(NOT(snowball),0,IF(T355&lt;=0,0,IF($C356&lt;=SUM($AZ356:BB356),0,IF(AQ356+$C356-SUM($AZ356:BB356)&gt;T355+AE356,T355+AE356-AQ356,$C356-SUM($AZ356:BB356)))))</f>
        <v>#NAME?</v>
      </c>
      <c t="str" s="89" r="BD356">
        <f>IF(NOT(snowball),0,IF(U355&lt;=0,0,IF($C356&lt;=SUM($AZ356:BC356),0,IF(AR356+$C356-SUM($AZ356:BC356)&gt;U355+AF356,U355+AF356-AR356,$C356-SUM($AZ356:BC356)))))</f>
        <v>#NAME?</v>
      </c>
      <c t="str" s="89" r="BE356">
        <f>IF(NOT(snowball),0,IF(V355&lt;=0,0,IF($C356&lt;=SUM($AZ356:BD356),0,IF(AS356+$C356-SUM($AZ356:BD356)&gt;V355+AG356,V355+AG356-AS356,$C356-SUM($AZ356:BD356)))))</f>
        <v>#NAME?</v>
      </c>
      <c t="str" s="89" r="BF356">
        <f>IF(NOT(snowball),0,IF(W355&lt;=0,0,IF($C356&lt;=SUM($AZ356:BE356),0,IF(AT356+$C356-SUM($AZ356:BE356)&gt;W355+AH356,W355+AH356-AT356,$C356-SUM($AZ356:BE356)))))</f>
        <v>#NAME?</v>
      </c>
      <c t="str" s="89" r="BG356">
        <f>IF(NOT(snowball),0,IF(X355&lt;=0,0,IF($C356&lt;=SUM($AZ356:BF356),0,IF(AU356+$C356-SUM($AZ356:BF356)&gt;X355+AI356,X355+AI356-AU356,$C356-SUM($AZ356:BF356)))))</f>
        <v>#NAME?</v>
      </c>
      <c t="str" s="89" r="BH356">
        <f>IF(NOT(snowball),0,IF(Y355&lt;=0,0,IF($C356&lt;=SUM($AZ356:BG356),0,IF(AV356+$C356-SUM($AZ356:BG356)&gt;Y355+AJ356,Y355+AJ356-AV356,$C356-SUM($AZ356:BG356)))))</f>
        <v>#NAME?</v>
      </c>
      <c t="str" s="89" r="BI356">
        <f>IF(NOT(snowball),0,IF(Z355&lt;=0,0,IF($C356&lt;=SUM($AZ356:BH356),0,IF(AW356+$C356-SUM($AZ356:BH356)&gt;Z355+AK356,Z355+AK356-AW356,$C356-SUM($AZ356:BH356)))))</f>
        <v>#NAME?</v>
      </c>
    </row>
    <row customHeight="1" r="357" ht="10.5">
      <c t="str" s="85" r="A357">
        <f>IF(SUM(Q356:Z356)&lt;=0,"",A356+1)</f>
        <v>#NAME?</v>
      </c>
      <c t="str" s="86" r="B357">
        <f>IF(A357="",NA(),DATE(YEAR(B356),MONTH(B356)+1,1))</f>
        <v>#NAME?</v>
      </c>
      <c t="str" s="87" r="C357">
        <f>IF(A357="","",IF(snowball,IF(($E$5-AX357)&lt;0,0,$E$5-AX357),"n/a")+D357)</f>
        <v>#NAME?</v>
      </c>
      <c s="88" r="D357"/>
      <c t="str" s="89" r="E357">
        <f>AN357+AZ357</f>
        <v>#NAME?</v>
      </c>
      <c t="str" s="89" r="F357">
        <f>AO357+BA357</f>
        <v>#NAME?</v>
      </c>
      <c t="str" s="89" r="G357">
        <f>AP357+BB357</f>
        <v>#NAME?</v>
      </c>
      <c t="str" s="89" r="H357">
        <f>AQ357+BC357</f>
        <v>#NAME?</v>
      </c>
      <c t="str" s="89" r="I357">
        <f>AR357+BD357</f>
        <v>#NAME?</v>
      </c>
      <c t="str" s="89" r="J357">
        <f>AS357+BE357</f>
        <v>#NAME?</v>
      </c>
      <c t="str" s="89" r="K357">
        <f>AT357+BF357</f>
        <v>#NAME?</v>
      </c>
      <c t="str" s="89" r="L357">
        <f>AU357+BG357</f>
        <v>#NAME?</v>
      </c>
      <c t="str" s="89" r="M357">
        <f>AV357+BH357</f>
        <v>#NAME?</v>
      </c>
      <c t="str" s="89" r="N357">
        <f>AW357+BI357</f>
        <v>#NAME?</v>
      </c>
      <c s="90" r="O357"/>
      <c t="str" s="89" r="P357">
        <f>SUM(Q357:Z357)</f>
        <v>#NAME?</v>
      </c>
      <c t="str" s="89" r="Q357">
        <f>IF(E$8=0,0,ROUND(Q356-(E357-AB357),2))</f>
        <v>#NAME?</v>
      </c>
      <c t="str" s="89" r="R357">
        <f>IF(F$8=0,0,ROUND(R356-(F357-AC357),2))</f>
        <v>#NAME?</v>
      </c>
      <c t="str" s="89" r="S357">
        <f>IF(G$8=0,0,ROUND(S356-(G357-AD357),2))</f>
        <v>#NAME?</v>
      </c>
      <c t="str" s="89" r="T357">
        <f>IF(H$8=0,0,ROUND(T356-(H357-AE357),2))</f>
        <v>#NAME?</v>
      </c>
      <c t="str" s="89" r="U357">
        <f>IF(I$8=0,0,ROUND(U356-(I357-AF357),2))</f>
        <v>#NAME?</v>
      </c>
      <c t="str" s="89" r="V357">
        <f>IF(J$8=0,0,ROUND(V356-(J357-AG357),2))</f>
        <v> -  </v>
      </c>
      <c t="str" s="89" r="W357">
        <f>IF(K$8=0,0,ROUND(W356-(K357-AH357),2))</f>
        <v> -  </v>
      </c>
      <c t="str" s="89" r="X357">
        <f>IF(L$8=0,0,ROUND(X356-(L357-AI357),2))</f>
        <v> -  </v>
      </c>
      <c t="str" s="89" r="Y357">
        <f>IF(M$8=0,0,ROUND(Y356-(M357-AJ357),2))</f>
        <v> -  </v>
      </c>
      <c t="str" s="89" r="Z357">
        <f>IF(N$8=0,0,ROUND(Z356-(N357-AK357),2))</f>
        <v> -  </v>
      </c>
      <c s="92" r="AA357"/>
      <c t="str" s="89" r="AB357">
        <f>ROUND(Q356*E$9/12,2)</f>
        <v>#NAME?</v>
      </c>
      <c t="str" s="89" r="AC357">
        <f>ROUND(R356*F$9/12,2)</f>
        <v>#NAME?</v>
      </c>
      <c t="str" s="89" r="AD357">
        <f>ROUND(S356*G$9/12,2)</f>
        <v>#NAME?</v>
      </c>
      <c t="str" s="89" r="AE357">
        <f>ROUND(T356*H$9/12,2)</f>
        <v>#NAME?</v>
      </c>
      <c t="str" s="89" r="AF357">
        <f>ROUND(U356*I$9/12,2)</f>
        <v>#NAME?</v>
      </c>
      <c t="str" s="89" r="AG357">
        <f>ROUND(V356*J$9/12,2)</f>
        <v> -  </v>
      </c>
      <c t="str" s="89" r="AH357">
        <f>ROUND(W356*K$9/12,2)</f>
        <v> -  </v>
      </c>
      <c t="str" s="89" r="AI357">
        <f>ROUND(X356*L$9/12,2)</f>
        <v> -  </v>
      </c>
      <c t="str" s="89" r="AJ357">
        <f>ROUND(Y356*M$9/12,2)</f>
        <v> -  </v>
      </c>
      <c t="str" s="89" r="AK357">
        <f>ROUND(Z356*N$9/12,2)</f>
        <v> -  </v>
      </c>
      <c t="str" s="89" r="AL357">
        <f>SUM(AB357:AK357)</f>
        <v>#NAME?</v>
      </c>
      <c s="93" r="AM357"/>
      <c t="str" s="89" r="AN357">
        <f>IF(Q356&gt;0,IF((Q356+AB357)&lt;E$10,Q356+AB357,E$10),0)</f>
        <v>#NAME?</v>
      </c>
      <c t="str" s="89" r="AO357">
        <f>IF(R356&gt;0,IF((R356+AC357)&lt;F$10,R356+AC357,F$10),0)</f>
        <v>#NAME?</v>
      </c>
      <c t="str" s="89" r="AP357">
        <f>IF(S356&gt;0,IF((S356+AD357)&lt;G$10,S356+AD357,G$10),0)</f>
        <v>#NAME?</v>
      </c>
      <c t="str" s="89" r="AQ357">
        <f>IF(T356&gt;0,IF((T356+AE357)&lt;H$10,T356+AE357,H$10),0)</f>
        <v>#NAME?</v>
      </c>
      <c t="str" s="89" r="AR357">
        <f>IF(U356&gt;0,IF((U356+AF357)&lt;I$10,U356+AF357,I$10),0)</f>
        <v>#NAME?</v>
      </c>
      <c t="str" s="89" r="AS357">
        <f>IF(V356&gt;0,IF((V356+AG357)&lt;J$10,V356+AG357,J$10),0)</f>
        <v> -  </v>
      </c>
      <c t="str" s="89" r="AT357">
        <f>IF(W356&gt;0,IF((W356+AH357)&lt;K$10,W356+AH357,K$10),0)</f>
        <v> -  </v>
      </c>
      <c t="str" s="89" r="AU357">
        <f>IF(X356&gt;0,IF((X356+AI357)&lt;L$10,X356+AI357,L$10),0)</f>
        <v> -  </v>
      </c>
      <c t="str" s="89" r="AV357">
        <f>IF(Y356&gt;0,IF((Y356+AJ357)&lt;M$10,Y356+AJ357,M$10),0)</f>
        <v> -  </v>
      </c>
      <c t="str" s="89" r="AW357">
        <f>IF(Z356&gt;0,IF((Z356+AK357)&lt;N$10,Z356+AK357,N$10),0)</f>
        <v> -  </v>
      </c>
      <c t="str" s="89" r="AX357">
        <f>SUM(AN357:AW357)</f>
        <v>#NAME?</v>
      </c>
      <c s="89" r="AY357"/>
      <c t="str" s="91" r="AZ357">
        <f>IF(NOT(snowball),0,IF(Q356&lt;=0,0,IF(AN357+$C357&gt;Q356+AB357,Q356+AB357-AN357,$C357)))</f>
        <v>#NAME?</v>
      </c>
      <c t="str" s="89" r="BA357">
        <f>IF(NOT(snowball),0,IF(R356&lt;=0,0,IF($C357&lt;=SUM($AZ357:AZ357),0,IF(AO357+$C357-SUM($AZ357:AZ357)&gt;R356+AC357,R356+AC357-AO357,$C357-SUM($AZ357:AZ357)))))</f>
        <v>#NAME?</v>
      </c>
      <c t="str" s="89" r="BB357">
        <f>IF(NOT(snowball),0,IF(S356&lt;=0,0,IF($C357&lt;=SUM($AZ357:BA357),0,IF(AP357+$C357-SUM($AZ357:BA357)&gt;S356+AD357,S356+AD357-AP357,$C357-SUM($AZ357:BA357)))))</f>
        <v>#NAME?</v>
      </c>
      <c t="str" s="89" r="BC357">
        <f>IF(NOT(snowball),0,IF(T356&lt;=0,0,IF($C357&lt;=SUM($AZ357:BB357),0,IF(AQ357+$C357-SUM($AZ357:BB357)&gt;T356+AE357,T356+AE357-AQ357,$C357-SUM($AZ357:BB357)))))</f>
        <v>#NAME?</v>
      </c>
      <c t="str" s="89" r="BD357">
        <f>IF(NOT(snowball),0,IF(U356&lt;=0,0,IF($C357&lt;=SUM($AZ357:BC357),0,IF(AR357+$C357-SUM($AZ357:BC357)&gt;U356+AF357,U356+AF357-AR357,$C357-SUM($AZ357:BC357)))))</f>
        <v>#NAME?</v>
      </c>
      <c t="str" s="89" r="BE357">
        <f>IF(NOT(snowball),0,IF(V356&lt;=0,0,IF($C357&lt;=SUM($AZ357:BD357),0,IF(AS357+$C357-SUM($AZ357:BD357)&gt;V356+AG357,V356+AG357-AS357,$C357-SUM($AZ357:BD357)))))</f>
        <v>#NAME?</v>
      </c>
      <c t="str" s="89" r="BF357">
        <f>IF(NOT(snowball),0,IF(W356&lt;=0,0,IF($C357&lt;=SUM($AZ357:BE357),0,IF(AT357+$C357-SUM($AZ357:BE357)&gt;W356+AH357,W356+AH357-AT357,$C357-SUM($AZ357:BE357)))))</f>
        <v>#NAME?</v>
      </c>
      <c t="str" s="89" r="BG357">
        <f>IF(NOT(snowball),0,IF(X356&lt;=0,0,IF($C357&lt;=SUM($AZ357:BF357),0,IF(AU357+$C357-SUM($AZ357:BF357)&gt;X356+AI357,X356+AI357-AU357,$C357-SUM($AZ357:BF357)))))</f>
        <v>#NAME?</v>
      </c>
      <c t="str" s="89" r="BH357">
        <f>IF(NOT(snowball),0,IF(Y356&lt;=0,0,IF($C357&lt;=SUM($AZ357:BG357),0,IF(AV357+$C357-SUM($AZ357:BG357)&gt;Y356+AJ357,Y356+AJ357-AV357,$C357-SUM($AZ357:BG357)))))</f>
        <v>#NAME?</v>
      </c>
      <c t="str" s="89" r="BI357">
        <f>IF(NOT(snowball),0,IF(Z356&lt;=0,0,IF($C357&lt;=SUM($AZ357:BH357),0,IF(AW357+$C357-SUM($AZ357:BH357)&gt;Z356+AK357,Z356+AK357-AW357,$C357-SUM($AZ357:BH357)))))</f>
        <v>#NAME?</v>
      </c>
    </row>
    <row customHeight="1" r="358" ht="10.5">
      <c t="str" s="85" r="A358">
        <f>IF(SUM(Q357:Z357)&lt;=0,"",A357+1)</f>
        <v>#NAME?</v>
      </c>
      <c t="str" s="86" r="B358">
        <f>IF(A358="",NA(),DATE(YEAR(B357),MONTH(B357)+1,1))</f>
        <v>#NAME?</v>
      </c>
      <c t="str" s="87" r="C358">
        <f>IF(A358="","",IF(snowball,IF(($E$5-AX358)&lt;0,0,$E$5-AX358),"n/a")+D358)</f>
        <v>#NAME?</v>
      </c>
      <c s="88" r="D358"/>
      <c t="str" s="89" r="E358">
        <f>AN358+AZ358</f>
        <v>#NAME?</v>
      </c>
      <c t="str" s="89" r="F358">
        <f>AO358+BA358</f>
        <v>#NAME?</v>
      </c>
      <c t="str" s="89" r="G358">
        <f>AP358+BB358</f>
        <v>#NAME?</v>
      </c>
      <c t="str" s="89" r="H358">
        <f>AQ358+BC358</f>
        <v>#NAME?</v>
      </c>
      <c t="str" s="89" r="I358">
        <f>AR358+BD358</f>
        <v>#NAME?</v>
      </c>
      <c t="str" s="89" r="J358">
        <f>AS358+BE358</f>
        <v>#NAME?</v>
      </c>
      <c t="str" s="89" r="K358">
        <f>AT358+BF358</f>
        <v>#NAME?</v>
      </c>
      <c t="str" s="89" r="L358">
        <f>AU358+BG358</f>
        <v>#NAME?</v>
      </c>
      <c t="str" s="89" r="M358">
        <f>AV358+BH358</f>
        <v>#NAME?</v>
      </c>
      <c t="str" s="89" r="N358">
        <f>AW358+BI358</f>
        <v>#NAME?</v>
      </c>
      <c s="90" r="O358"/>
      <c t="str" s="89" r="P358">
        <f>SUM(Q358:Z358)</f>
        <v>#NAME?</v>
      </c>
      <c t="str" s="89" r="Q358">
        <f>IF(E$8=0,0,ROUND(Q357-(E358-AB358),2))</f>
        <v>#NAME?</v>
      </c>
      <c t="str" s="89" r="R358">
        <f>IF(F$8=0,0,ROUND(R357-(F358-AC358),2))</f>
        <v>#NAME?</v>
      </c>
      <c t="str" s="89" r="S358">
        <f>IF(G$8=0,0,ROUND(S357-(G358-AD358),2))</f>
        <v>#NAME?</v>
      </c>
      <c t="str" s="89" r="T358">
        <f>IF(H$8=0,0,ROUND(T357-(H358-AE358),2))</f>
        <v>#NAME?</v>
      </c>
      <c t="str" s="89" r="U358">
        <f>IF(I$8=0,0,ROUND(U357-(I358-AF358),2))</f>
        <v>#NAME?</v>
      </c>
      <c t="str" s="89" r="V358">
        <f>IF(J$8=0,0,ROUND(V357-(J358-AG358),2))</f>
        <v> -  </v>
      </c>
      <c t="str" s="89" r="W358">
        <f>IF(K$8=0,0,ROUND(W357-(K358-AH358),2))</f>
        <v> -  </v>
      </c>
      <c t="str" s="89" r="X358">
        <f>IF(L$8=0,0,ROUND(X357-(L358-AI358),2))</f>
        <v> -  </v>
      </c>
      <c t="str" s="89" r="Y358">
        <f>IF(M$8=0,0,ROUND(Y357-(M358-AJ358),2))</f>
        <v> -  </v>
      </c>
      <c t="str" s="89" r="Z358">
        <f>IF(N$8=0,0,ROUND(Z357-(N358-AK358),2))</f>
        <v> -  </v>
      </c>
      <c s="92" r="AA358"/>
      <c t="str" s="89" r="AB358">
        <f>ROUND(Q357*E$9/12,2)</f>
        <v>#NAME?</v>
      </c>
      <c t="str" s="89" r="AC358">
        <f>ROUND(R357*F$9/12,2)</f>
        <v>#NAME?</v>
      </c>
      <c t="str" s="89" r="AD358">
        <f>ROUND(S357*G$9/12,2)</f>
        <v>#NAME?</v>
      </c>
      <c t="str" s="89" r="AE358">
        <f>ROUND(T357*H$9/12,2)</f>
        <v>#NAME?</v>
      </c>
      <c t="str" s="89" r="AF358">
        <f>ROUND(U357*I$9/12,2)</f>
        <v>#NAME?</v>
      </c>
      <c t="str" s="89" r="AG358">
        <f>ROUND(V357*J$9/12,2)</f>
        <v> -  </v>
      </c>
      <c t="str" s="89" r="AH358">
        <f>ROUND(W357*K$9/12,2)</f>
        <v> -  </v>
      </c>
      <c t="str" s="89" r="AI358">
        <f>ROUND(X357*L$9/12,2)</f>
        <v> -  </v>
      </c>
      <c t="str" s="89" r="AJ358">
        <f>ROUND(Y357*M$9/12,2)</f>
        <v> -  </v>
      </c>
      <c t="str" s="89" r="AK358">
        <f>ROUND(Z357*N$9/12,2)</f>
        <v> -  </v>
      </c>
      <c t="str" s="89" r="AL358">
        <f>SUM(AB358:AK358)</f>
        <v>#NAME?</v>
      </c>
      <c s="93" r="AM358"/>
      <c t="str" s="89" r="AN358">
        <f>IF(Q357&gt;0,IF((Q357+AB358)&lt;E$10,Q357+AB358,E$10),0)</f>
        <v>#NAME?</v>
      </c>
      <c t="str" s="89" r="AO358">
        <f>IF(R357&gt;0,IF((R357+AC358)&lt;F$10,R357+AC358,F$10),0)</f>
        <v>#NAME?</v>
      </c>
      <c t="str" s="89" r="AP358">
        <f>IF(S357&gt;0,IF((S357+AD358)&lt;G$10,S357+AD358,G$10),0)</f>
        <v>#NAME?</v>
      </c>
      <c t="str" s="89" r="AQ358">
        <f>IF(T357&gt;0,IF((T357+AE358)&lt;H$10,T357+AE358,H$10),0)</f>
        <v>#NAME?</v>
      </c>
      <c t="str" s="89" r="AR358">
        <f>IF(U357&gt;0,IF((U357+AF358)&lt;I$10,U357+AF358,I$10),0)</f>
        <v>#NAME?</v>
      </c>
      <c t="str" s="89" r="AS358">
        <f>IF(V357&gt;0,IF((V357+AG358)&lt;J$10,V357+AG358,J$10),0)</f>
        <v> -  </v>
      </c>
      <c t="str" s="89" r="AT358">
        <f>IF(W357&gt;0,IF((W357+AH358)&lt;K$10,W357+AH358,K$10),0)</f>
        <v> -  </v>
      </c>
      <c t="str" s="89" r="AU358">
        <f>IF(X357&gt;0,IF((X357+AI358)&lt;L$10,X357+AI358,L$10),0)</f>
        <v> -  </v>
      </c>
      <c t="str" s="89" r="AV358">
        <f>IF(Y357&gt;0,IF((Y357+AJ358)&lt;M$10,Y357+AJ358,M$10),0)</f>
        <v> -  </v>
      </c>
      <c t="str" s="89" r="AW358">
        <f>IF(Z357&gt;0,IF((Z357+AK358)&lt;N$10,Z357+AK358,N$10),0)</f>
        <v> -  </v>
      </c>
      <c t="str" s="89" r="AX358">
        <f>SUM(AN358:AW358)</f>
        <v>#NAME?</v>
      </c>
      <c s="89" r="AY358"/>
      <c t="str" s="91" r="AZ358">
        <f>IF(NOT(snowball),0,IF(Q357&lt;=0,0,IF(AN358+$C358&gt;Q357+AB358,Q357+AB358-AN358,$C358)))</f>
        <v>#NAME?</v>
      </c>
      <c t="str" s="89" r="BA358">
        <f>IF(NOT(snowball),0,IF(R357&lt;=0,0,IF($C358&lt;=SUM($AZ358:AZ358),0,IF(AO358+$C358-SUM($AZ358:AZ358)&gt;R357+AC358,R357+AC358-AO358,$C358-SUM($AZ358:AZ358)))))</f>
        <v>#NAME?</v>
      </c>
      <c t="str" s="89" r="BB358">
        <f>IF(NOT(snowball),0,IF(S357&lt;=0,0,IF($C358&lt;=SUM($AZ358:BA358),0,IF(AP358+$C358-SUM($AZ358:BA358)&gt;S357+AD358,S357+AD358-AP358,$C358-SUM($AZ358:BA358)))))</f>
        <v>#NAME?</v>
      </c>
      <c t="str" s="89" r="BC358">
        <f>IF(NOT(snowball),0,IF(T357&lt;=0,0,IF($C358&lt;=SUM($AZ358:BB358),0,IF(AQ358+$C358-SUM($AZ358:BB358)&gt;T357+AE358,T357+AE358-AQ358,$C358-SUM($AZ358:BB358)))))</f>
        <v>#NAME?</v>
      </c>
      <c t="str" s="89" r="BD358">
        <f>IF(NOT(snowball),0,IF(U357&lt;=0,0,IF($C358&lt;=SUM($AZ358:BC358),0,IF(AR358+$C358-SUM($AZ358:BC358)&gt;U357+AF358,U357+AF358-AR358,$C358-SUM($AZ358:BC358)))))</f>
        <v>#NAME?</v>
      </c>
      <c t="str" s="89" r="BE358">
        <f>IF(NOT(snowball),0,IF(V357&lt;=0,0,IF($C358&lt;=SUM($AZ358:BD358),0,IF(AS358+$C358-SUM($AZ358:BD358)&gt;V357+AG358,V357+AG358-AS358,$C358-SUM($AZ358:BD358)))))</f>
        <v>#NAME?</v>
      </c>
      <c t="str" s="89" r="BF358">
        <f>IF(NOT(snowball),0,IF(W357&lt;=0,0,IF($C358&lt;=SUM($AZ358:BE358),0,IF(AT358+$C358-SUM($AZ358:BE358)&gt;W357+AH358,W357+AH358-AT358,$C358-SUM($AZ358:BE358)))))</f>
        <v>#NAME?</v>
      </c>
      <c t="str" s="89" r="BG358">
        <f>IF(NOT(snowball),0,IF(X357&lt;=0,0,IF($C358&lt;=SUM($AZ358:BF358),0,IF(AU358+$C358-SUM($AZ358:BF358)&gt;X357+AI358,X357+AI358-AU358,$C358-SUM($AZ358:BF358)))))</f>
        <v>#NAME?</v>
      </c>
      <c t="str" s="89" r="BH358">
        <f>IF(NOT(snowball),0,IF(Y357&lt;=0,0,IF($C358&lt;=SUM($AZ358:BG358),0,IF(AV358+$C358-SUM($AZ358:BG358)&gt;Y357+AJ358,Y357+AJ358-AV358,$C358-SUM($AZ358:BG358)))))</f>
        <v>#NAME?</v>
      </c>
      <c t="str" s="89" r="BI358">
        <f>IF(NOT(snowball),0,IF(Z357&lt;=0,0,IF($C358&lt;=SUM($AZ358:BH358),0,IF(AW358+$C358-SUM($AZ358:BH358)&gt;Z357+AK358,Z357+AK358-AW358,$C358-SUM($AZ358:BH358)))))</f>
        <v>#NAME?</v>
      </c>
    </row>
    <row customHeight="1" r="359" ht="10.5">
      <c t="str" s="85" r="A359">
        <f>IF(SUM(Q358:Z358)&lt;=0,"",A358+1)</f>
        <v>#NAME?</v>
      </c>
      <c t="str" s="86" r="B359">
        <f>IF(A359="",NA(),DATE(YEAR(B358),MONTH(B358)+1,1))</f>
        <v>#NAME?</v>
      </c>
      <c t="str" s="87" r="C359">
        <f>IF(A359="","",IF(snowball,IF(($E$5-AX359)&lt;0,0,$E$5-AX359),"n/a")+D359)</f>
        <v>#NAME?</v>
      </c>
      <c s="88" r="D359"/>
      <c t="str" s="89" r="E359">
        <f>AN359+AZ359</f>
        <v>#NAME?</v>
      </c>
      <c t="str" s="89" r="F359">
        <f>AO359+BA359</f>
        <v>#NAME?</v>
      </c>
      <c t="str" s="89" r="G359">
        <f>AP359+BB359</f>
        <v>#NAME?</v>
      </c>
      <c t="str" s="89" r="H359">
        <f>AQ359+BC359</f>
        <v>#NAME?</v>
      </c>
      <c t="str" s="89" r="I359">
        <f>AR359+BD359</f>
        <v>#NAME?</v>
      </c>
      <c t="str" s="89" r="J359">
        <f>AS359+BE359</f>
        <v>#NAME?</v>
      </c>
      <c t="str" s="89" r="K359">
        <f>AT359+BF359</f>
        <v>#NAME?</v>
      </c>
      <c t="str" s="89" r="L359">
        <f>AU359+BG359</f>
        <v>#NAME?</v>
      </c>
      <c t="str" s="89" r="M359">
        <f>AV359+BH359</f>
        <v>#NAME?</v>
      </c>
      <c t="str" s="89" r="N359">
        <f>AW359+BI359</f>
        <v>#NAME?</v>
      </c>
      <c s="90" r="O359"/>
      <c t="str" s="89" r="P359">
        <f>SUM(Q359:Z359)</f>
        <v>#NAME?</v>
      </c>
      <c t="str" s="89" r="Q359">
        <f>IF(E$8=0,0,ROUND(Q358-(E359-AB359),2))</f>
        <v>#NAME?</v>
      </c>
      <c t="str" s="89" r="R359">
        <f>IF(F$8=0,0,ROUND(R358-(F359-AC359),2))</f>
        <v>#NAME?</v>
      </c>
      <c t="str" s="89" r="S359">
        <f>IF(G$8=0,0,ROUND(S358-(G359-AD359),2))</f>
        <v>#NAME?</v>
      </c>
      <c t="str" s="89" r="T359">
        <f>IF(H$8=0,0,ROUND(T358-(H359-AE359),2))</f>
        <v>#NAME?</v>
      </c>
      <c t="str" s="89" r="U359">
        <f>IF(I$8=0,0,ROUND(U358-(I359-AF359),2))</f>
        <v>#NAME?</v>
      </c>
      <c t="str" s="89" r="V359">
        <f>IF(J$8=0,0,ROUND(V358-(J359-AG359),2))</f>
        <v> -  </v>
      </c>
      <c t="str" s="89" r="W359">
        <f>IF(K$8=0,0,ROUND(W358-(K359-AH359),2))</f>
        <v> -  </v>
      </c>
      <c t="str" s="89" r="X359">
        <f>IF(L$8=0,0,ROUND(X358-(L359-AI359),2))</f>
        <v> -  </v>
      </c>
      <c t="str" s="89" r="Y359">
        <f>IF(M$8=0,0,ROUND(Y358-(M359-AJ359),2))</f>
        <v> -  </v>
      </c>
      <c t="str" s="89" r="Z359">
        <f>IF(N$8=0,0,ROUND(Z358-(N359-AK359),2))</f>
        <v> -  </v>
      </c>
      <c s="92" r="AA359"/>
      <c t="str" s="89" r="AB359">
        <f>ROUND(Q358*E$9/12,2)</f>
        <v>#NAME?</v>
      </c>
      <c t="str" s="89" r="AC359">
        <f>ROUND(R358*F$9/12,2)</f>
        <v>#NAME?</v>
      </c>
      <c t="str" s="89" r="AD359">
        <f>ROUND(S358*G$9/12,2)</f>
        <v>#NAME?</v>
      </c>
      <c t="str" s="89" r="AE359">
        <f>ROUND(T358*H$9/12,2)</f>
        <v>#NAME?</v>
      </c>
      <c t="str" s="89" r="AF359">
        <f>ROUND(U358*I$9/12,2)</f>
        <v>#NAME?</v>
      </c>
      <c t="str" s="89" r="AG359">
        <f>ROUND(V358*J$9/12,2)</f>
        <v> -  </v>
      </c>
      <c t="str" s="89" r="AH359">
        <f>ROUND(W358*K$9/12,2)</f>
        <v> -  </v>
      </c>
      <c t="str" s="89" r="AI359">
        <f>ROUND(X358*L$9/12,2)</f>
        <v> -  </v>
      </c>
      <c t="str" s="89" r="AJ359">
        <f>ROUND(Y358*M$9/12,2)</f>
        <v> -  </v>
      </c>
      <c t="str" s="89" r="AK359">
        <f>ROUND(Z358*N$9/12,2)</f>
        <v> -  </v>
      </c>
      <c t="str" s="89" r="AL359">
        <f>SUM(AB359:AK359)</f>
        <v>#NAME?</v>
      </c>
      <c s="93" r="AM359"/>
      <c t="str" s="89" r="AN359">
        <f>IF(Q358&gt;0,IF((Q358+AB359)&lt;E$10,Q358+AB359,E$10),0)</f>
        <v>#NAME?</v>
      </c>
      <c t="str" s="89" r="AO359">
        <f>IF(R358&gt;0,IF((R358+AC359)&lt;F$10,R358+AC359,F$10),0)</f>
        <v>#NAME?</v>
      </c>
      <c t="str" s="89" r="AP359">
        <f>IF(S358&gt;0,IF((S358+AD359)&lt;G$10,S358+AD359,G$10),0)</f>
        <v>#NAME?</v>
      </c>
      <c t="str" s="89" r="AQ359">
        <f>IF(T358&gt;0,IF((T358+AE359)&lt;H$10,T358+AE359,H$10),0)</f>
        <v>#NAME?</v>
      </c>
      <c t="str" s="89" r="AR359">
        <f>IF(U358&gt;0,IF((U358+AF359)&lt;I$10,U358+AF359,I$10),0)</f>
        <v>#NAME?</v>
      </c>
      <c t="str" s="89" r="AS359">
        <f>IF(V358&gt;0,IF((V358+AG359)&lt;J$10,V358+AG359,J$10),0)</f>
        <v> -  </v>
      </c>
      <c t="str" s="89" r="AT359">
        <f>IF(W358&gt;0,IF((W358+AH359)&lt;K$10,W358+AH359,K$10),0)</f>
        <v> -  </v>
      </c>
      <c t="str" s="89" r="AU359">
        <f>IF(X358&gt;0,IF((X358+AI359)&lt;L$10,X358+AI359,L$10),0)</f>
        <v> -  </v>
      </c>
      <c t="str" s="89" r="AV359">
        <f>IF(Y358&gt;0,IF((Y358+AJ359)&lt;M$10,Y358+AJ359,M$10),0)</f>
        <v> -  </v>
      </c>
      <c t="str" s="89" r="AW359">
        <f>IF(Z358&gt;0,IF((Z358+AK359)&lt;N$10,Z358+AK359,N$10),0)</f>
        <v> -  </v>
      </c>
      <c t="str" s="89" r="AX359">
        <f>SUM(AN359:AW359)</f>
        <v>#NAME?</v>
      </c>
      <c s="89" r="AY359"/>
      <c t="str" s="91" r="AZ359">
        <f>IF(NOT(snowball),0,IF(Q358&lt;=0,0,IF(AN359+$C359&gt;Q358+AB359,Q358+AB359-AN359,$C359)))</f>
        <v>#NAME?</v>
      </c>
      <c t="str" s="89" r="BA359">
        <f>IF(NOT(snowball),0,IF(R358&lt;=0,0,IF($C359&lt;=SUM($AZ359:AZ359),0,IF(AO359+$C359-SUM($AZ359:AZ359)&gt;R358+AC359,R358+AC359-AO359,$C359-SUM($AZ359:AZ359)))))</f>
        <v>#NAME?</v>
      </c>
      <c t="str" s="89" r="BB359">
        <f>IF(NOT(snowball),0,IF(S358&lt;=0,0,IF($C359&lt;=SUM($AZ359:BA359),0,IF(AP359+$C359-SUM($AZ359:BA359)&gt;S358+AD359,S358+AD359-AP359,$C359-SUM($AZ359:BA359)))))</f>
        <v>#NAME?</v>
      </c>
      <c t="str" s="89" r="BC359">
        <f>IF(NOT(snowball),0,IF(T358&lt;=0,0,IF($C359&lt;=SUM($AZ359:BB359),0,IF(AQ359+$C359-SUM($AZ359:BB359)&gt;T358+AE359,T358+AE359-AQ359,$C359-SUM($AZ359:BB359)))))</f>
        <v>#NAME?</v>
      </c>
      <c t="str" s="89" r="BD359">
        <f>IF(NOT(snowball),0,IF(U358&lt;=0,0,IF($C359&lt;=SUM($AZ359:BC359),0,IF(AR359+$C359-SUM($AZ359:BC359)&gt;U358+AF359,U358+AF359-AR359,$C359-SUM($AZ359:BC359)))))</f>
        <v>#NAME?</v>
      </c>
      <c t="str" s="89" r="BE359">
        <f>IF(NOT(snowball),0,IF(V358&lt;=0,0,IF($C359&lt;=SUM($AZ359:BD359),0,IF(AS359+$C359-SUM($AZ359:BD359)&gt;V358+AG359,V358+AG359-AS359,$C359-SUM($AZ359:BD359)))))</f>
        <v>#NAME?</v>
      </c>
      <c t="str" s="89" r="BF359">
        <f>IF(NOT(snowball),0,IF(W358&lt;=0,0,IF($C359&lt;=SUM($AZ359:BE359),0,IF(AT359+$C359-SUM($AZ359:BE359)&gt;W358+AH359,W358+AH359-AT359,$C359-SUM($AZ359:BE359)))))</f>
        <v>#NAME?</v>
      </c>
      <c t="str" s="89" r="BG359">
        <f>IF(NOT(snowball),0,IF(X358&lt;=0,0,IF($C359&lt;=SUM($AZ359:BF359),0,IF(AU359+$C359-SUM($AZ359:BF359)&gt;X358+AI359,X358+AI359-AU359,$C359-SUM($AZ359:BF359)))))</f>
        <v>#NAME?</v>
      </c>
      <c t="str" s="89" r="BH359">
        <f>IF(NOT(snowball),0,IF(Y358&lt;=0,0,IF($C359&lt;=SUM($AZ359:BG359),0,IF(AV359+$C359-SUM($AZ359:BG359)&gt;Y358+AJ359,Y358+AJ359-AV359,$C359-SUM($AZ359:BG359)))))</f>
        <v>#NAME?</v>
      </c>
      <c t="str" s="89" r="BI359">
        <f>IF(NOT(snowball),0,IF(Z358&lt;=0,0,IF($C359&lt;=SUM($AZ359:BH359),0,IF(AW359+$C359-SUM($AZ359:BH359)&gt;Z358+AK359,Z358+AK359-AW359,$C359-SUM($AZ359:BH359)))))</f>
        <v>#NAME?</v>
      </c>
    </row>
    <row customHeight="1" r="360" ht="10.5">
      <c t="str" s="85" r="A360">
        <f>IF(SUM(Q359:Z359)&lt;=0,"",A359+1)</f>
        <v>#NAME?</v>
      </c>
      <c t="str" s="86" r="B360">
        <f>IF(A360="",NA(),DATE(YEAR(B359),MONTH(B359)+1,1))</f>
        <v>#NAME?</v>
      </c>
      <c t="str" s="87" r="C360">
        <f>IF(A360="","",IF(snowball,IF(($E$5-AX360)&lt;0,0,$E$5-AX360),"n/a")+D360)</f>
        <v>#NAME?</v>
      </c>
      <c s="88" r="D360"/>
      <c t="str" s="89" r="E360">
        <f>AN360+AZ360</f>
        <v>#NAME?</v>
      </c>
      <c t="str" s="89" r="F360">
        <f>AO360+BA360</f>
        <v>#NAME?</v>
      </c>
      <c t="str" s="89" r="G360">
        <f>AP360+BB360</f>
        <v>#NAME?</v>
      </c>
      <c t="str" s="89" r="H360">
        <f>AQ360+BC360</f>
        <v>#NAME?</v>
      </c>
      <c t="str" s="89" r="I360">
        <f>AR360+BD360</f>
        <v>#NAME?</v>
      </c>
      <c t="str" s="89" r="J360">
        <f>AS360+BE360</f>
        <v>#NAME?</v>
      </c>
      <c t="str" s="89" r="K360">
        <f>AT360+BF360</f>
        <v>#NAME?</v>
      </c>
      <c t="str" s="89" r="L360">
        <f>AU360+BG360</f>
        <v>#NAME?</v>
      </c>
      <c t="str" s="89" r="M360">
        <f>AV360+BH360</f>
        <v>#NAME?</v>
      </c>
      <c t="str" s="89" r="N360">
        <f>AW360+BI360</f>
        <v>#NAME?</v>
      </c>
      <c s="90" r="O360"/>
      <c t="str" s="89" r="P360">
        <f>SUM(Q360:Z360)</f>
        <v>#NAME?</v>
      </c>
      <c t="str" s="89" r="Q360">
        <f>IF(E$8=0,0,ROUND(Q359-(E360-AB360),2))</f>
        <v>#NAME?</v>
      </c>
      <c t="str" s="89" r="R360">
        <f>IF(F$8=0,0,ROUND(R359-(F360-AC360),2))</f>
        <v>#NAME?</v>
      </c>
      <c t="str" s="89" r="S360">
        <f>IF(G$8=0,0,ROUND(S359-(G360-AD360),2))</f>
        <v>#NAME?</v>
      </c>
      <c t="str" s="89" r="T360">
        <f>IF(H$8=0,0,ROUND(T359-(H360-AE360),2))</f>
        <v>#NAME?</v>
      </c>
      <c t="str" s="89" r="U360">
        <f>IF(I$8=0,0,ROUND(U359-(I360-AF360),2))</f>
        <v>#NAME?</v>
      </c>
      <c t="str" s="89" r="V360">
        <f>IF(J$8=0,0,ROUND(V359-(J360-AG360),2))</f>
        <v> -  </v>
      </c>
      <c t="str" s="89" r="W360">
        <f>IF(K$8=0,0,ROUND(W359-(K360-AH360),2))</f>
        <v> -  </v>
      </c>
      <c t="str" s="89" r="X360">
        <f>IF(L$8=0,0,ROUND(X359-(L360-AI360),2))</f>
        <v> -  </v>
      </c>
      <c t="str" s="89" r="Y360">
        <f>IF(M$8=0,0,ROUND(Y359-(M360-AJ360),2))</f>
        <v> -  </v>
      </c>
      <c t="str" s="89" r="Z360">
        <f>IF(N$8=0,0,ROUND(Z359-(N360-AK360),2))</f>
        <v> -  </v>
      </c>
      <c s="92" r="AA360"/>
      <c t="str" s="89" r="AB360">
        <f>ROUND(Q359*E$9/12,2)</f>
        <v>#NAME?</v>
      </c>
      <c t="str" s="89" r="AC360">
        <f>ROUND(R359*F$9/12,2)</f>
        <v>#NAME?</v>
      </c>
      <c t="str" s="89" r="AD360">
        <f>ROUND(S359*G$9/12,2)</f>
        <v>#NAME?</v>
      </c>
      <c t="str" s="89" r="AE360">
        <f>ROUND(T359*H$9/12,2)</f>
        <v>#NAME?</v>
      </c>
      <c t="str" s="89" r="AF360">
        <f>ROUND(U359*I$9/12,2)</f>
        <v>#NAME?</v>
      </c>
      <c t="str" s="89" r="AG360">
        <f>ROUND(V359*J$9/12,2)</f>
        <v> -  </v>
      </c>
      <c t="str" s="89" r="AH360">
        <f>ROUND(W359*K$9/12,2)</f>
        <v> -  </v>
      </c>
      <c t="str" s="89" r="AI360">
        <f>ROUND(X359*L$9/12,2)</f>
        <v> -  </v>
      </c>
      <c t="str" s="89" r="AJ360">
        <f>ROUND(Y359*M$9/12,2)</f>
        <v> -  </v>
      </c>
      <c t="str" s="89" r="AK360">
        <f>ROUND(Z359*N$9/12,2)</f>
        <v> -  </v>
      </c>
      <c t="str" s="89" r="AL360">
        <f>SUM(AB360:AK360)</f>
        <v>#NAME?</v>
      </c>
      <c s="93" r="AM360"/>
      <c t="str" s="89" r="AN360">
        <f>IF(Q359&gt;0,IF((Q359+AB360)&lt;E$10,Q359+AB360,E$10),0)</f>
        <v>#NAME?</v>
      </c>
      <c t="str" s="89" r="AO360">
        <f>IF(R359&gt;0,IF((R359+AC360)&lt;F$10,R359+AC360,F$10),0)</f>
        <v>#NAME?</v>
      </c>
      <c t="str" s="89" r="AP360">
        <f>IF(S359&gt;0,IF((S359+AD360)&lt;G$10,S359+AD360,G$10),0)</f>
        <v>#NAME?</v>
      </c>
      <c t="str" s="89" r="AQ360">
        <f>IF(T359&gt;0,IF((T359+AE360)&lt;H$10,T359+AE360,H$10),0)</f>
        <v>#NAME?</v>
      </c>
      <c t="str" s="89" r="AR360">
        <f>IF(U359&gt;0,IF((U359+AF360)&lt;I$10,U359+AF360,I$10),0)</f>
        <v>#NAME?</v>
      </c>
      <c t="str" s="89" r="AS360">
        <f>IF(V359&gt;0,IF((V359+AG360)&lt;J$10,V359+AG360,J$10),0)</f>
        <v> -  </v>
      </c>
      <c t="str" s="89" r="AT360">
        <f>IF(W359&gt;0,IF((W359+AH360)&lt;K$10,W359+AH360,K$10),0)</f>
        <v> -  </v>
      </c>
      <c t="str" s="89" r="AU360">
        <f>IF(X359&gt;0,IF((X359+AI360)&lt;L$10,X359+AI360,L$10),0)</f>
        <v> -  </v>
      </c>
      <c t="str" s="89" r="AV360">
        <f>IF(Y359&gt;0,IF((Y359+AJ360)&lt;M$10,Y359+AJ360,M$10),0)</f>
        <v> -  </v>
      </c>
      <c t="str" s="89" r="AW360">
        <f>IF(Z359&gt;0,IF((Z359+AK360)&lt;N$10,Z359+AK360,N$10),0)</f>
        <v> -  </v>
      </c>
      <c t="str" s="89" r="AX360">
        <f>SUM(AN360:AW360)</f>
        <v>#NAME?</v>
      </c>
      <c s="89" r="AY360"/>
      <c t="str" s="91" r="AZ360">
        <f>IF(NOT(snowball),0,IF(Q359&lt;=0,0,IF(AN360+$C360&gt;Q359+AB360,Q359+AB360-AN360,$C360)))</f>
        <v>#NAME?</v>
      </c>
      <c t="str" s="89" r="BA360">
        <f>IF(NOT(snowball),0,IF(R359&lt;=0,0,IF($C360&lt;=SUM($AZ360:AZ360),0,IF(AO360+$C360-SUM($AZ360:AZ360)&gt;R359+AC360,R359+AC360-AO360,$C360-SUM($AZ360:AZ360)))))</f>
        <v>#NAME?</v>
      </c>
      <c t="str" s="89" r="BB360">
        <f>IF(NOT(snowball),0,IF(S359&lt;=0,0,IF($C360&lt;=SUM($AZ360:BA360),0,IF(AP360+$C360-SUM($AZ360:BA360)&gt;S359+AD360,S359+AD360-AP360,$C360-SUM($AZ360:BA360)))))</f>
        <v>#NAME?</v>
      </c>
      <c t="str" s="89" r="BC360">
        <f>IF(NOT(snowball),0,IF(T359&lt;=0,0,IF($C360&lt;=SUM($AZ360:BB360),0,IF(AQ360+$C360-SUM($AZ360:BB360)&gt;T359+AE360,T359+AE360-AQ360,$C360-SUM($AZ360:BB360)))))</f>
        <v>#NAME?</v>
      </c>
      <c t="str" s="89" r="BD360">
        <f>IF(NOT(snowball),0,IF(U359&lt;=0,0,IF($C360&lt;=SUM($AZ360:BC360),0,IF(AR360+$C360-SUM($AZ360:BC360)&gt;U359+AF360,U359+AF360-AR360,$C360-SUM($AZ360:BC360)))))</f>
        <v>#NAME?</v>
      </c>
      <c t="str" s="89" r="BE360">
        <f>IF(NOT(snowball),0,IF(V359&lt;=0,0,IF($C360&lt;=SUM($AZ360:BD360),0,IF(AS360+$C360-SUM($AZ360:BD360)&gt;V359+AG360,V359+AG360-AS360,$C360-SUM($AZ360:BD360)))))</f>
        <v>#NAME?</v>
      </c>
      <c t="str" s="89" r="BF360">
        <f>IF(NOT(snowball),0,IF(W359&lt;=0,0,IF($C360&lt;=SUM($AZ360:BE360),0,IF(AT360+$C360-SUM($AZ360:BE360)&gt;W359+AH360,W359+AH360-AT360,$C360-SUM($AZ360:BE360)))))</f>
        <v>#NAME?</v>
      </c>
      <c t="str" s="89" r="BG360">
        <f>IF(NOT(snowball),0,IF(X359&lt;=0,0,IF($C360&lt;=SUM($AZ360:BF360),0,IF(AU360+$C360-SUM($AZ360:BF360)&gt;X359+AI360,X359+AI360-AU360,$C360-SUM($AZ360:BF360)))))</f>
        <v>#NAME?</v>
      </c>
      <c t="str" s="89" r="BH360">
        <f>IF(NOT(snowball),0,IF(Y359&lt;=0,0,IF($C360&lt;=SUM($AZ360:BG360),0,IF(AV360+$C360-SUM($AZ360:BG360)&gt;Y359+AJ360,Y359+AJ360-AV360,$C360-SUM($AZ360:BG360)))))</f>
        <v>#NAME?</v>
      </c>
      <c t="str" s="89" r="BI360">
        <f>IF(NOT(snowball),0,IF(Z359&lt;=0,0,IF($C360&lt;=SUM($AZ360:BH360),0,IF(AW360+$C360-SUM($AZ360:BH360)&gt;Z359+AK360,Z359+AK360-AW360,$C360-SUM($AZ360:BH360)))))</f>
        <v>#NAME?</v>
      </c>
    </row>
    <row customHeight="1" r="361" ht="10.5">
      <c t="str" s="85" r="A361">
        <f>IF(SUM(Q360:Z360)&lt;=0,"",A360+1)</f>
        <v>#NAME?</v>
      </c>
      <c t="str" s="86" r="B361">
        <f>IF(A361="",NA(),DATE(YEAR(B360),MONTH(B360)+1,1))</f>
        <v>#NAME?</v>
      </c>
      <c t="str" s="87" r="C361">
        <f>IF(A361="","",IF(snowball,IF(($E$5-AX361)&lt;0,0,$E$5-AX361),"n/a")+D361)</f>
        <v>#NAME?</v>
      </c>
      <c s="88" r="D361"/>
      <c t="str" s="89" r="E361">
        <f>AN361+AZ361</f>
        <v>#NAME?</v>
      </c>
      <c t="str" s="89" r="F361">
        <f>AO361+BA361</f>
        <v>#NAME?</v>
      </c>
      <c t="str" s="89" r="G361">
        <f>AP361+BB361</f>
        <v>#NAME?</v>
      </c>
      <c t="str" s="89" r="H361">
        <f>AQ361+BC361</f>
        <v>#NAME?</v>
      </c>
      <c t="str" s="89" r="I361">
        <f>AR361+BD361</f>
        <v>#NAME?</v>
      </c>
      <c t="str" s="89" r="J361">
        <f>AS361+BE361</f>
        <v>#NAME?</v>
      </c>
      <c t="str" s="89" r="K361">
        <f>AT361+BF361</f>
        <v>#NAME?</v>
      </c>
      <c t="str" s="89" r="L361">
        <f>AU361+BG361</f>
        <v>#NAME?</v>
      </c>
      <c t="str" s="89" r="M361">
        <f>AV361+BH361</f>
        <v>#NAME?</v>
      </c>
      <c t="str" s="89" r="N361">
        <f>AW361+BI361</f>
        <v>#NAME?</v>
      </c>
      <c s="90" r="O361"/>
      <c t="str" s="89" r="P361">
        <f>SUM(Q361:Z361)</f>
        <v>#NAME?</v>
      </c>
      <c t="str" s="89" r="Q361">
        <f>IF(E$8=0,0,ROUND(Q360-(E361-AB361),2))</f>
        <v>#NAME?</v>
      </c>
      <c t="str" s="89" r="R361">
        <f>IF(F$8=0,0,ROUND(R360-(F361-AC361),2))</f>
        <v>#NAME?</v>
      </c>
      <c t="str" s="89" r="S361">
        <f>IF(G$8=0,0,ROUND(S360-(G361-AD361),2))</f>
        <v>#NAME?</v>
      </c>
      <c t="str" s="89" r="T361">
        <f>IF(H$8=0,0,ROUND(T360-(H361-AE361),2))</f>
        <v>#NAME?</v>
      </c>
      <c t="str" s="89" r="U361">
        <f>IF(I$8=0,0,ROUND(U360-(I361-AF361),2))</f>
        <v>#NAME?</v>
      </c>
      <c t="str" s="89" r="V361">
        <f>IF(J$8=0,0,ROUND(V360-(J361-AG361),2))</f>
        <v> -  </v>
      </c>
      <c t="str" s="89" r="W361">
        <f>IF(K$8=0,0,ROUND(W360-(K361-AH361),2))</f>
        <v> -  </v>
      </c>
      <c t="str" s="89" r="X361">
        <f>IF(L$8=0,0,ROUND(X360-(L361-AI361),2))</f>
        <v> -  </v>
      </c>
      <c t="str" s="89" r="Y361">
        <f>IF(M$8=0,0,ROUND(Y360-(M361-AJ361),2))</f>
        <v> -  </v>
      </c>
      <c t="str" s="89" r="Z361">
        <f>IF(N$8=0,0,ROUND(Z360-(N361-AK361),2))</f>
        <v> -  </v>
      </c>
      <c s="92" r="AA361"/>
      <c t="str" s="89" r="AB361">
        <f>ROUND(Q360*E$9/12,2)</f>
        <v>#NAME?</v>
      </c>
      <c t="str" s="89" r="AC361">
        <f>ROUND(R360*F$9/12,2)</f>
        <v>#NAME?</v>
      </c>
      <c t="str" s="89" r="AD361">
        <f>ROUND(S360*G$9/12,2)</f>
        <v>#NAME?</v>
      </c>
      <c t="str" s="89" r="AE361">
        <f>ROUND(T360*H$9/12,2)</f>
        <v>#NAME?</v>
      </c>
      <c t="str" s="89" r="AF361">
        <f>ROUND(U360*I$9/12,2)</f>
        <v>#NAME?</v>
      </c>
      <c t="str" s="89" r="AG361">
        <f>ROUND(V360*J$9/12,2)</f>
        <v> -  </v>
      </c>
      <c t="str" s="89" r="AH361">
        <f>ROUND(W360*K$9/12,2)</f>
        <v> -  </v>
      </c>
      <c t="str" s="89" r="AI361">
        <f>ROUND(X360*L$9/12,2)</f>
        <v> -  </v>
      </c>
      <c t="str" s="89" r="AJ361">
        <f>ROUND(Y360*M$9/12,2)</f>
        <v> -  </v>
      </c>
      <c t="str" s="89" r="AK361">
        <f>ROUND(Z360*N$9/12,2)</f>
        <v> -  </v>
      </c>
      <c t="str" s="89" r="AL361">
        <f>SUM(AB361:AK361)</f>
        <v>#NAME?</v>
      </c>
      <c s="93" r="AM361"/>
      <c t="str" s="89" r="AN361">
        <f>IF(Q360&gt;0,IF((Q360+AB361)&lt;E$10,Q360+AB361,E$10),0)</f>
        <v>#NAME?</v>
      </c>
      <c t="str" s="89" r="AO361">
        <f>IF(R360&gt;0,IF((R360+AC361)&lt;F$10,R360+AC361,F$10),0)</f>
        <v>#NAME?</v>
      </c>
      <c t="str" s="89" r="AP361">
        <f>IF(S360&gt;0,IF((S360+AD361)&lt;G$10,S360+AD361,G$10),0)</f>
        <v>#NAME?</v>
      </c>
      <c t="str" s="89" r="AQ361">
        <f>IF(T360&gt;0,IF((T360+AE361)&lt;H$10,T360+AE361,H$10),0)</f>
        <v>#NAME?</v>
      </c>
      <c t="str" s="89" r="AR361">
        <f>IF(U360&gt;0,IF((U360+AF361)&lt;I$10,U360+AF361,I$10),0)</f>
        <v>#NAME?</v>
      </c>
      <c t="str" s="89" r="AS361">
        <f>IF(V360&gt;0,IF((V360+AG361)&lt;J$10,V360+AG361,J$10),0)</f>
        <v> -  </v>
      </c>
      <c t="str" s="89" r="AT361">
        <f>IF(W360&gt;0,IF((W360+AH361)&lt;K$10,W360+AH361,K$10),0)</f>
        <v> -  </v>
      </c>
      <c t="str" s="89" r="AU361">
        <f>IF(X360&gt;0,IF((X360+AI361)&lt;L$10,X360+AI361,L$10),0)</f>
        <v> -  </v>
      </c>
      <c t="str" s="89" r="AV361">
        <f>IF(Y360&gt;0,IF((Y360+AJ361)&lt;M$10,Y360+AJ361,M$10),0)</f>
        <v> -  </v>
      </c>
      <c t="str" s="89" r="AW361">
        <f>IF(Z360&gt;0,IF((Z360+AK361)&lt;N$10,Z360+AK361,N$10),0)</f>
        <v> -  </v>
      </c>
      <c t="str" s="89" r="AX361">
        <f>SUM(AN361:AW361)</f>
        <v>#NAME?</v>
      </c>
      <c s="89" r="AY361"/>
      <c t="str" s="91" r="AZ361">
        <f>IF(NOT(snowball),0,IF(Q360&lt;=0,0,IF(AN361+$C361&gt;Q360+AB361,Q360+AB361-AN361,$C361)))</f>
        <v>#NAME?</v>
      </c>
      <c t="str" s="89" r="BA361">
        <f>IF(NOT(snowball),0,IF(R360&lt;=0,0,IF($C361&lt;=SUM($AZ361:AZ361),0,IF(AO361+$C361-SUM($AZ361:AZ361)&gt;R360+AC361,R360+AC361-AO361,$C361-SUM($AZ361:AZ361)))))</f>
        <v>#NAME?</v>
      </c>
      <c t="str" s="89" r="BB361">
        <f>IF(NOT(snowball),0,IF(S360&lt;=0,0,IF($C361&lt;=SUM($AZ361:BA361),0,IF(AP361+$C361-SUM($AZ361:BA361)&gt;S360+AD361,S360+AD361-AP361,$C361-SUM($AZ361:BA361)))))</f>
        <v>#NAME?</v>
      </c>
      <c t="str" s="89" r="BC361">
        <f>IF(NOT(snowball),0,IF(T360&lt;=0,0,IF($C361&lt;=SUM($AZ361:BB361),0,IF(AQ361+$C361-SUM($AZ361:BB361)&gt;T360+AE361,T360+AE361-AQ361,$C361-SUM($AZ361:BB361)))))</f>
        <v>#NAME?</v>
      </c>
      <c t="str" s="89" r="BD361">
        <f>IF(NOT(snowball),0,IF(U360&lt;=0,0,IF($C361&lt;=SUM($AZ361:BC361),0,IF(AR361+$C361-SUM($AZ361:BC361)&gt;U360+AF361,U360+AF361-AR361,$C361-SUM($AZ361:BC361)))))</f>
        <v>#NAME?</v>
      </c>
      <c t="str" s="89" r="BE361">
        <f>IF(NOT(snowball),0,IF(V360&lt;=0,0,IF($C361&lt;=SUM($AZ361:BD361),0,IF(AS361+$C361-SUM($AZ361:BD361)&gt;V360+AG361,V360+AG361-AS361,$C361-SUM($AZ361:BD361)))))</f>
        <v>#NAME?</v>
      </c>
      <c t="str" s="89" r="BF361">
        <f>IF(NOT(snowball),0,IF(W360&lt;=0,0,IF($C361&lt;=SUM($AZ361:BE361),0,IF(AT361+$C361-SUM($AZ361:BE361)&gt;W360+AH361,W360+AH361-AT361,$C361-SUM($AZ361:BE361)))))</f>
        <v>#NAME?</v>
      </c>
      <c t="str" s="89" r="BG361">
        <f>IF(NOT(snowball),0,IF(X360&lt;=0,0,IF($C361&lt;=SUM($AZ361:BF361),0,IF(AU361+$C361-SUM($AZ361:BF361)&gt;X360+AI361,X360+AI361-AU361,$C361-SUM($AZ361:BF361)))))</f>
        <v>#NAME?</v>
      </c>
      <c t="str" s="89" r="BH361">
        <f>IF(NOT(snowball),0,IF(Y360&lt;=0,0,IF($C361&lt;=SUM($AZ361:BG361),0,IF(AV361+$C361-SUM($AZ361:BG361)&gt;Y360+AJ361,Y360+AJ361-AV361,$C361-SUM($AZ361:BG361)))))</f>
        <v>#NAME?</v>
      </c>
      <c t="str" s="89" r="BI361">
        <f>IF(NOT(snowball),0,IF(Z360&lt;=0,0,IF($C361&lt;=SUM($AZ361:BH361),0,IF(AW361+$C361-SUM($AZ361:BH361)&gt;Z360+AK361,Z360+AK361-AW361,$C361-SUM($AZ361:BH361)))))</f>
        <v>#NAME?</v>
      </c>
    </row>
    <row customHeight="1" r="362" ht="10.5">
      <c t="str" s="85" r="A362">
        <f>IF(SUM(Q361:Z361)&lt;=0,"",A361+1)</f>
        <v>#NAME?</v>
      </c>
      <c t="str" s="86" r="B362">
        <f>IF(A362="",NA(),DATE(YEAR(B361),MONTH(B361)+1,1))</f>
        <v>#NAME?</v>
      </c>
      <c t="str" s="87" r="C362">
        <f>IF(A362="","",IF(snowball,IF(($E$5-AX362)&lt;0,0,$E$5-AX362),"n/a")+D362)</f>
        <v>#NAME?</v>
      </c>
      <c s="88" r="D362"/>
      <c t="str" s="89" r="E362">
        <f>AN362+AZ362</f>
        <v>#NAME?</v>
      </c>
      <c t="str" s="89" r="F362">
        <f>AO362+BA362</f>
        <v>#NAME?</v>
      </c>
      <c t="str" s="89" r="G362">
        <f>AP362+BB362</f>
        <v>#NAME?</v>
      </c>
      <c t="str" s="89" r="H362">
        <f>AQ362+BC362</f>
        <v>#NAME?</v>
      </c>
      <c t="str" s="89" r="I362">
        <f>AR362+BD362</f>
        <v>#NAME?</v>
      </c>
      <c t="str" s="89" r="J362">
        <f>AS362+BE362</f>
        <v>#NAME?</v>
      </c>
      <c t="str" s="89" r="K362">
        <f>AT362+BF362</f>
        <v>#NAME?</v>
      </c>
      <c t="str" s="89" r="L362">
        <f>AU362+BG362</f>
        <v>#NAME?</v>
      </c>
      <c t="str" s="89" r="M362">
        <f>AV362+BH362</f>
        <v>#NAME?</v>
      </c>
      <c t="str" s="89" r="N362">
        <f>AW362+BI362</f>
        <v>#NAME?</v>
      </c>
      <c s="90" r="O362"/>
      <c t="str" s="89" r="P362">
        <f>SUM(Q362:Z362)</f>
        <v>#NAME?</v>
      </c>
      <c t="str" s="89" r="Q362">
        <f>IF(E$8=0,0,ROUND(Q361-(E362-AB362),2))</f>
        <v>#NAME?</v>
      </c>
      <c t="str" s="89" r="R362">
        <f>IF(F$8=0,0,ROUND(R361-(F362-AC362),2))</f>
        <v>#NAME?</v>
      </c>
      <c t="str" s="89" r="S362">
        <f>IF(G$8=0,0,ROUND(S361-(G362-AD362),2))</f>
        <v>#NAME?</v>
      </c>
      <c t="str" s="89" r="T362">
        <f>IF(H$8=0,0,ROUND(T361-(H362-AE362),2))</f>
        <v>#NAME?</v>
      </c>
      <c t="str" s="89" r="U362">
        <f>IF(I$8=0,0,ROUND(U361-(I362-AF362),2))</f>
        <v>#NAME?</v>
      </c>
      <c t="str" s="89" r="V362">
        <f>IF(J$8=0,0,ROUND(V361-(J362-AG362),2))</f>
        <v> -  </v>
      </c>
      <c t="str" s="89" r="W362">
        <f>IF(K$8=0,0,ROUND(W361-(K362-AH362),2))</f>
        <v> -  </v>
      </c>
      <c t="str" s="89" r="X362">
        <f>IF(L$8=0,0,ROUND(X361-(L362-AI362),2))</f>
        <v> -  </v>
      </c>
      <c t="str" s="89" r="Y362">
        <f>IF(M$8=0,0,ROUND(Y361-(M362-AJ362),2))</f>
        <v> -  </v>
      </c>
      <c t="str" s="89" r="Z362">
        <f>IF(N$8=0,0,ROUND(Z361-(N362-AK362),2))</f>
        <v> -  </v>
      </c>
      <c s="92" r="AA362"/>
      <c t="str" s="89" r="AB362">
        <f>ROUND(Q361*E$9/12,2)</f>
        <v>#NAME?</v>
      </c>
      <c t="str" s="89" r="AC362">
        <f>ROUND(R361*F$9/12,2)</f>
        <v>#NAME?</v>
      </c>
      <c t="str" s="89" r="AD362">
        <f>ROUND(S361*G$9/12,2)</f>
        <v>#NAME?</v>
      </c>
      <c t="str" s="89" r="AE362">
        <f>ROUND(T361*H$9/12,2)</f>
        <v>#NAME?</v>
      </c>
      <c t="str" s="89" r="AF362">
        <f>ROUND(U361*I$9/12,2)</f>
        <v>#NAME?</v>
      </c>
      <c t="str" s="89" r="AG362">
        <f>ROUND(V361*J$9/12,2)</f>
        <v> -  </v>
      </c>
      <c t="str" s="89" r="AH362">
        <f>ROUND(W361*K$9/12,2)</f>
        <v> -  </v>
      </c>
      <c t="str" s="89" r="AI362">
        <f>ROUND(X361*L$9/12,2)</f>
        <v> -  </v>
      </c>
      <c t="str" s="89" r="AJ362">
        <f>ROUND(Y361*M$9/12,2)</f>
        <v> -  </v>
      </c>
      <c t="str" s="89" r="AK362">
        <f>ROUND(Z361*N$9/12,2)</f>
        <v> -  </v>
      </c>
      <c t="str" s="89" r="AL362">
        <f>SUM(AB362:AK362)</f>
        <v>#NAME?</v>
      </c>
      <c s="93" r="AM362"/>
      <c t="str" s="89" r="AN362">
        <f>IF(Q361&gt;0,IF((Q361+AB362)&lt;E$10,Q361+AB362,E$10),0)</f>
        <v>#NAME?</v>
      </c>
      <c t="str" s="89" r="AO362">
        <f>IF(R361&gt;0,IF((R361+AC362)&lt;F$10,R361+AC362,F$10),0)</f>
        <v>#NAME?</v>
      </c>
      <c t="str" s="89" r="AP362">
        <f>IF(S361&gt;0,IF((S361+AD362)&lt;G$10,S361+AD362,G$10),0)</f>
        <v>#NAME?</v>
      </c>
      <c t="str" s="89" r="AQ362">
        <f>IF(T361&gt;0,IF((T361+AE362)&lt;H$10,T361+AE362,H$10),0)</f>
        <v>#NAME?</v>
      </c>
      <c t="str" s="89" r="AR362">
        <f>IF(U361&gt;0,IF((U361+AF362)&lt;I$10,U361+AF362,I$10),0)</f>
        <v>#NAME?</v>
      </c>
      <c t="str" s="89" r="AS362">
        <f>IF(V361&gt;0,IF((V361+AG362)&lt;J$10,V361+AG362,J$10),0)</f>
        <v> -  </v>
      </c>
      <c t="str" s="89" r="AT362">
        <f>IF(W361&gt;0,IF((W361+AH362)&lt;K$10,W361+AH362,K$10),0)</f>
        <v> -  </v>
      </c>
      <c t="str" s="89" r="AU362">
        <f>IF(X361&gt;0,IF((X361+AI362)&lt;L$10,X361+AI362,L$10),0)</f>
        <v> -  </v>
      </c>
      <c t="str" s="89" r="AV362">
        <f>IF(Y361&gt;0,IF((Y361+AJ362)&lt;M$10,Y361+AJ362,M$10),0)</f>
        <v> -  </v>
      </c>
      <c t="str" s="89" r="AW362">
        <f>IF(Z361&gt;0,IF((Z361+AK362)&lt;N$10,Z361+AK362,N$10),0)</f>
        <v> -  </v>
      </c>
      <c t="str" s="89" r="AX362">
        <f>SUM(AN362:AW362)</f>
        <v>#NAME?</v>
      </c>
      <c s="89" r="AY362"/>
      <c t="str" s="91" r="AZ362">
        <f>IF(NOT(snowball),0,IF(Q361&lt;=0,0,IF(AN362+$C362&gt;Q361+AB362,Q361+AB362-AN362,$C362)))</f>
        <v>#NAME?</v>
      </c>
      <c t="str" s="89" r="BA362">
        <f>IF(NOT(snowball),0,IF(R361&lt;=0,0,IF($C362&lt;=SUM($AZ362:AZ362),0,IF(AO362+$C362-SUM($AZ362:AZ362)&gt;R361+AC362,R361+AC362-AO362,$C362-SUM($AZ362:AZ362)))))</f>
        <v>#NAME?</v>
      </c>
      <c t="str" s="89" r="BB362">
        <f>IF(NOT(snowball),0,IF(S361&lt;=0,0,IF($C362&lt;=SUM($AZ362:BA362),0,IF(AP362+$C362-SUM($AZ362:BA362)&gt;S361+AD362,S361+AD362-AP362,$C362-SUM($AZ362:BA362)))))</f>
        <v>#NAME?</v>
      </c>
      <c t="str" s="89" r="BC362">
        <f>IF(NOT(snowball),0,IF(T361&lt;=0,0,IF($C362&lt;=SUM($AZ362:BB362),0,IF(AQ362+$C362-SUM($AZ362:BB362)&gt;T361+AE362,T361+AE362-AQ362,$C362-SUM($AZ362:BB362)))))</f>
        <v>#NAME?</v>
      </c>
      <c t="str" s="89" r="BD362">
        <f>IF(NOT(snowball),0,IF(U361&lt;=0,0,IF($C362&lt;=SUM($AZ362:BC362),0,IF(AR362+$C362-SUM($AZ362:BC362)&gt;U361+AF362,U361+AF362-AR362,$C362-SUM($AZ362:BC362)))))</f>
        <v>#NAME?</v>
      </c>
      <c t="str" s="89" r="BE362">
        <f>IF(NOT(snowball),0,IF(V361&lt;=0,0,IF($C362&lt;=SUM($AZ362:BD362),0,IF(AS362+$C362-SUM($AZ362:BD362)&gt;V361+AG362,V361+AG362-AS362,$C362-SUM($AZ362:BD362)))))</f>
        <v>#NAME?</v>
      </c>
      <c t="str" s="89" r="BF362">
        <f>IF(NOT(snowball),0,IF(W361&lt;=0,0,IF($C362&lt;=SUM($AZ362:BE362),0,IF(AT362+$C362-SUM($AZ362:BE362)&gt;W361+AH362,W361+AH362-AT362,$C362-SUM($AZ362:BE362)))))</f>
        <v>#NAME?</v>
      </c>
      <c t="str" s="89" r="BG362">
        <f>IF(NOT(snowball),0,IF(X361&lt;=0,0,IF($C362&lt;=SUM($AZ362:BF362),0,IF(AU362+$C362-SUM($AZ362:BF362)&gt;X361+AI362,X361+AI362-AU362,$C362-SUM($AZ362:BF362)))))</f>
        <v>#NAME?</v>
      </c>
      <c t="str" s="89" r="BH362">
        <f>IF(NOT(snowball),0,IF(Y361&lt;=0,0,IF($C362&lt;=SUM($AZ362:BG362),0,IF(AV362+$C362-SUM($AZ362:BG362)&gt;Y361+AJ362,Y361+AJ362-AV362,$C362-SUM($AZ362:BG362)))))</f>
        <v>#NAME?</v>
      </c>
      <c t="str" s="89" r="BI362">
        <f>IF(NOT(snowball),0,IF(Z361&lt;=0,0,IF($C362&lt;=SUM($AZ362:BH362),0,IF(AW362+$C362-SUM($AZ362:BH362)&gt;Z361+AK362,Z361+AK362-AW362,$C362-SUM($AZ362:BH362)))))</f>
        <v>#NAME?</v>
      </c>
    </row>
    <row customHeight="1" r="363" ht="10.5">
      <c t="str" s="85" r="A363">
        <f>IF(SUM(Q362:Z362)&lt;=0,"",A362+1)</f>
        <v>#NAME?</v>
      </c>
      <c t="str" s="86" r="B363">
        <f>IF(A363="",NA(),DATE(YEAR(B362),MONTH(B362)+1,1))</f>
        <v>#NAME?</v>
      </c>
      <c t="str" s="87" r="C363">
        <f>IF(A363="","",IF(snowball,IF(($E$5-AX363)&lt;0,0,$E$5-AX363),"n/a")+D363)</f>
        <v>#NAME?</v>
      </c>
      <c s="88" r="D363"/>
      <c t="str" s="89" r="E363">
        <f>AN363+AZ363</f>
        <v>#NAME?</v>
      </c>
      <c t="str" s="89" r="F363">
        <f>AO363+BA363</f>
        <v>#NAME?</v>
      </c>
      <c t="str" s="89" r="G363">
        <f>AP363+BB363</f>
        <v>#NAME?</v>
      </c>
      <c t="str" s="89" r="H363">
        <f>AQ363+BC363</f>
        <v>#NAME?</v>
      </c>
      <c t="str" s="89" r="I363">
        <f>AR363+BD363</f>
        <v>#NAME?</v>
      </c>
      <c t="str" s="89" r="J363">
        <f>AS363+BE363</f>
        <v>#NAME?</v>
      </c>
      <c t="str" s="89" r="K363">
        <f>AT363+BF363</f>
        <v>#NAME?</v>
      </c>
      <c t="str" s="89" r="L363">
        <f>AU363+BG363</f>
        <v>#NAME?</v>
      </c>
      <c t="str" s="89" r="M363">
        <f>AV363+BH363</f>
        <v>#NAME?</v>
      </c>
      <c t="str" s="89" r="N363">
        <f>AW363+BI363</f>
        <v>#NAME?</v>
      </c>
      <c s="90" r="O363"/>
      <c t="str" s="89" r="P363">
        <f>SUM(Q363:Z363)</f>
        <v>#NAME?</v>
      </c>
      <c t="str" s="89" r="Q363">
        <f>IF(E$8=0,0,ROUND(Q362-(E363-AB363),2))</f>
        <v>#NAME?</v>
      </c>
      <c t="str" s="89" r="R363">
        <f>IF(F$8=0,0,ROUND(R362-(F363-AC363),2))</f>
        <v>#NAME?</v>
      </c>
      <c t="str" s="89" r="S363">
        <f>IF(G$8=0,0,ROUND(S362-(G363-AD363),2))</f>
        <v>#NAME?</v>
      </c>
      <c t="str" s="89" r="T363">
        <f>IF(H$8=0,0,ROUND(T362-(H363-AE363),2))</f>
        <v>#NAME?</v>
      </c>
      <c t="str" s="89" r="U363">
        <f>IF(I$8=0,0,ROUND(U362-(I363-AF363),2))</f>
        <v>#NAME?</v>
      </c>
      <c t="str" s="89" r="V363">
        <f>IF(J$8=0,0,ROUND(V362-(J363-AG363),2))</f>
        <v> -  </v>
      </c>
      <c t="str" s="89" r="W363">
        <f>IF(K$8=0,0,ROUND(W362-(K363-AH363),2))</f>
        <v> -  </v>
      </c>
      <c t="str" s="89" r="X363">
        <f>IF(L$8=0,0,ROUND(X362-(L363-AI363),2))</f>
        <v> -  </v>
      </c>
      <c t="str" s="89" r="Y363">
        <f>IF(M$8=0,0,ROUND(Y362-(M363-AJ363),2))</f>
        <v> -  </v>
      </c>
      <c t="str" s="89" r="Z363">
        <f>IF(N$8=0,0,ROUND(Z362-(N363-AK363),2))</f>
        <v> -  </v>
      </c>
      <c s="92" r="AA363"/>
      <c t="str" s="89" r="AB363">
        <f>ROUND(Q362*E$9/12,2)</f>
        <v>#NAME?</v>
      </c>
      <c t="str" s="89" r="AC363">
        <f>ROUND(R362*F$9/12,2)</f>
        <v>#NAME?</v>
      </c>
      <c t="str" s="89" r="AD363">
        <f>ROUND(S362*G$9/12,2)</f>
        <v>#NAME?</v>
      </c>
      <c t="str" s="89" r="AE363">
        <f>ROUND(T362*H$9/12,2)</f>
        <v>#NAME?</v>
      </c>
      <c t="str" s="89" r="AF363">
        <f>ROUND(U362*I$9/12,2)</f>
        <v>#NAME?</v>
      </c>
      <c t="str" s="89" r="AG363">
        <f>ROUND(V362*J$9/12,2)</f>
        <v> -  </v>
      </c>
      <c t="str" s="89" r="AH363">
        <f>ROUND(W362*K$9/12,2)</f>
        <v> -  </v>
      </c>
      <c t="str" s="89" r="AI363">
        <f>ROUND(X362*L$9/12,2)</f>
        <v> -  </v>
      </c>
      <c t="str" s="89" r="AJ363">
        <f>ROUND(Y362*M$9/12,2)</f>
        <v> -  </v>
      </c>
      <c t="str" s="89" r="AK363">
        <f>ROUND(Z362*N$9/12,2)</f>
        <v> -  </v>
      </c>
      <c t="str" s="89" r="AL363">
        <f>SUM(AB363:AK363)</f>
        <v>#NAME?</v>
      </c>
      <c s="93" r="AM363"/>
      <c t="str" s="89" r="AN363">
        <f>IF(Q362&gt;0,IF((Q362+AB363)&lt;E$10,Q362+AB363,E$10),0)</f>
        <v>#NAME?</v>
      </c>
      <c t="str" s="89" r="AO363">
        <f>IF(R362&gt;0,IF((R362+AC363)&lt;F$10,R362+AC363,F$10),0)</f>
        <v>#NAME?</v>
      </c>
      <c t="str" s="89" r="AP363">
        <f>IF(S362&gt;0,IF((S362+AD363)&lt;G$10,S362+AD363,G$10),0)</f>
        <v>#NAME?</v>
      </c>
      <c t="str" s="89" r="AQ363">
        <f>IF(T362&gt;0,IF((T362+AE363)&lt;H$10,T362+AE363,H$10),0)</f>
        <v>#NAME?</v>
      </c>
      <c t="str" s="89" r="AR363">
        <f>IF(U362&gt;0,IF((U362+AF363)&lt;I$10,U362+AF363,I$10),0)</f>
        <v>#NAME?</v>
      </c>
      <c t="str" s="89" r="AS363">
        <f>IF(V362&gt;0,IF((V362+AG363)&lt;J$10,V362+AG363,J$10),0)</f>
        <v> -  </v>
      </c>
      <c t="str" s="89" r="AT363">
        <f>IF(W362&gt;0,IF((W362+AH363)&lt;K$10,W362+AH363,K$10),0)</f>
        <v> -  </v>
      </c>
      <c t="str" s="89" r="AU363">
        <f>IF(X362&gt;0,IF((X362+AI363)&lt;L$10,X362+AI363,L$10),0)</f>
        <v> -  </v>
      </c>
      <c t="str" s="89" r="AV363">
        <f>IF(Y362&gt;0,IF((Y362+AJ363)&lt;M$10,Y362+AJ363,M$10),0)</f>
        <v> -  </v>
      </c>
      <c t="str" s="89" r="AW363">
        <f>IF(Z362&gt;0,IF((Z362+AK363)&lt;N$10,Z362+AK363,N$10),0)</f>
        <v> -  </v>
      </c>
      <c t="str" s="89" r="AX363">
        <f>SUM(AN363:AW363)</f>
        <v>#NAME?</v>
      </c>
      <c s="89" r="AY363"/>
      <c t="str" s="91" r="AZ363">
        <f>IF(NOT(snowball),0,IF(Q362&lt;=0,0,IF(AN363+$C363&gt;Q362+AB363,Q362+AB363-AN363,$C363)))</f>
        <v>#NAME?</v>
      </c>
      <c t="str" s="89" r="BA363">
        <f>IF(NOT(snowball),0,IF(R362&lt;=0,0,IF($C363&lt;=SUM($AZ363:AZ363),0,IF(AO363+$C363-SUM($AZ363:AZ363)&gt;R362+AC363,R362+AC363-AO363,$C363-SUM($AZ363:AZ363)))))</f>
        <v>#NAME?</v>
      </c>
      <c t="str" s="89" r="BB363">
        <f>IF(NOT(snowball),0,IF(S362&lt;=0,0,IF($C363&lt;=SUM($AZ363:BA363),0,IF(AP363+$C363-SUM($AZ363:BA363)&gt;S362+AD363,S362+AD363-AP363,$C363-SUM($AZ363:BA363)))))</f>
        <v>#NAME?</v>
      </c>
      <c t="str" s="89" r="BC363">
        <f>IF(NOT(snowball),0,IF(T362&lt;=0,0,IF($C363&lt;=SUM($AZ363:BB363),0,IF(AQ363+$C363-SUM($AZ363:BB363)&gt;T362+AE363,T362+AE363-AQ363,$C363-SUM($AZ363:BB363)))))</f>
        <v>#NAME?</v>
      </c>
      <c t="str" s="89" r="BD363">
        <f>IF(NOT(snowball),0,IF(U362&lt;=0,0,IF($C363&lt;=SUM($AZ363:BC363),0,IF(AR363+$C363-SUM($AZ363:BC363)&gt;U362+AF363,U362+AF363-AR363,$C363-SUM($AZ363:BC363)))))</f>
        <v>#NAME?</v>
      </c>
      <c t="str" s="89" r="BE363">
        <f>IF(NOT(snowball),0,IF(V362&lt;=0,0,IF($C363&lt;=SUM($AZ363:BD363),0,IF(AS363+$C363-SUM($AZ363:BD363)&gt;V362+AG363,V362+AG363-AS363,$C363-SUM($AZ363:BD363)))))</f>
        <v>#NAME?</v>
      </c>
      <c t="str" s="89" r="BF363">
        <f>IF(NOT(snowball),0,IF(W362&lt;=0,0,IF($C363&lt;=SUM($AZ363:BE363),0,IF(AT363+$C363-SUM($AZ363:BE363)&gt;W362+AH363,W362+AH363-AT363,$C363-SUM($AZ363:BE363)))))</f>
        <v>#NAME?</v>
      </c>
      <c t="str" s="89" r="BG363">
        <f>IF(NOT(snowball),0,IF(X362&lt;=0,0,IF($C363&lt;=SUM($AZ363:BF363),0,IF(AU363+$C363-SUM($AZ363:BF363)&gt;X362+AI363,X362+AI363-AU363,$C363-SUM($AZ363:BF363)))))</f>
        <v>#NAME?</v>
      </c>
      <c t="str" s="89" r="BH363">
        <f>IF(NOT(snowball),0,IF(Y362&lt;=0,0,IF($C363&lt;=SUM($AZ363:BG363),0,IF(AV363+$C363-SUM($AZ363:BG363)&gt;Y362+AJ363,Y362+AJ363-AV363,$C363-SUM($AZ363:BG363)))))</f>
        <v>#NAME?</v>
      </c>
      <c t="str" s="89" r="BI363">
        <f>IF(NOT(snowball),0,IF(Z362&lt;=0,0,IF($C363&lt;=SUM($AZ363:BH363),0,IF(AW363+$C363-SUM($AZ363:BH363)&gt;Z362+AK363,Z362+AK363-AW363,$C363-SUM($AZ363:BH363)))))</f>
        <v>#NAME?</v>
      </c>
    </row>
    <row customHeight="1" r="364" ht="10.5">
      <c t="str" s="85" r="A364">
        <f>IF(SUM(Q363:Z363)&lt;=0,"",A363+1)</f>
        <v>#NAME?</v>
      </c>
      <c t="str" s="86" r="B364">
        <f>IF(A364="",NA(),DATE(YEAR(B363),MONTH(B363)+1,1))</f>
        <v>#NAME?</v>
      </c>
      <c t="str" s="87" r="C364">
        <f>IF(A364="","",IF(snowball,IF(($E$5-AX364)&lt;0,0,$E$5-AX364),"n/a")+D364)</f>
        <v>#NAME?</v>
      </c>
      <c s="88" r="D364"/>
      <c t="str" s="89" r="E364">
        <f>AN364+AZ364</f>
        <v>#NAME?</v>
      </c>
      <c t="str" s="89" r="F364">
        <f>AO364+BA364</f>
        <v>#NAME?</v>
      </c>
      <c t="str" s="89" r="G364">
        <f>AP364+BB364</f>
        <v>#NAME?</v>
      </c>
      <c t="str" s="89" r="H364">
        <f>AQ364+BC364</f>
        <v>#NAME?</v>
      </c>
      <c t="str" s="89" r="I364">
        <f>AR364+BD364</f>
        <v>#NAME?</v>
      </c>
      <c t="str" s="89" r="J364">
        <f>AS364+BE364</f>
        <v>#NAME?</v>
      </c>
      <c t="str" s="89" r="K364">
        <f>AT364+BF364</f>
        <v>#NAME?</v>
      </c>
      <c t="str" s="89" r="L364">
        <f>AU364+BG364</f>
        <v>#NAME?</v>
      </c>
      <c t="str" s="89" r="M364">
        <f>AV364+BH364</f>
        <v>#NAME?</v>
      </c>
      <c t="str" s="89" r="N364">
        <f>AW364+BI364</f>
        <v>#NAME?</v>
      </c>
      <c s="90" r="O364"/>
      <c t="str" s="89" r="P364">
        <f>SUM(Q364:Z364)</f>
        <v>#NAME?</v>
      </c>
      <c t="str" s="89" r="Q364">
        <f>IF(E$8=0,0,ROUND(Q363-(E364-AB364),2))</f>
        <v>#NAME?</v>
      </c>
      <c t="str" s="89" r="R364">
        <f>IF(F$8=0,0,ROUND(R363-(F364-AC364),2))</f>
        <v>#NAME?</v>
      </c>
      <c t="str" s="89" r="S364">
        <f>IF(G$8=0,0,ROUND(S363-(G364-AD364),2))</f>
        <v>#NAME?</v>
      </c>
      <c t="str" s="89" r="T364">
        <f>IF(H$8=0,0,ROUND(T363-(H364-AE364),2))</f>
        <v>#NAME?</v>
      </c>
      <c t="str" s="89" r="U364">
        <f>IF(I$8=0,0,ROUND(U363-(I364-AF364),2))</f>
        <v>#NAME?</v>
      </c>
      <c t="str" s="89" r="V364">
        <f>IF(J$8=0,0,ROUND(V363-(J364-AG364),2))</f>
        <v> -  </v>
      </c>
      <c t="str" s="89" r="W364">
        <f>IF(K$8=0,0,ROUND(W363-(K364-AH364),2))</f>
        <v> -  </v>
      </c>
      <c t="str" s="89" r="X364">
        <f>IF(L$8=0,0,ROUND(X363-(L364-AI364),2))</f>
        <v> -  </v>
      </c>
      <c t="str" s="89" r="Y364">
        <f>IF(M$8=0,0,ROUND(Y363-(M364-AJ364),2))</f>
        <v> -  </v>
      </c>
      <c t="str" s="89" r="Z364">
        <f>IF(N$8=0,0,ROUND(Z363-(N364-AK364),2))</f>
        <v> -  </v>
      </c>
      <c s="92" r="AA364"/>
      <c t="str" s="89" r="AB364">
        <f>ROUND(Q363*E$9/12,2)</f>
        <v>#NAME?</v>
      </c>
      <c t="str" s="89" r="AC364">
        <f>ROUND(R363*F$9/12,2)</f>
        <v>#NAME?</v>
      </c>
      <c t="str" s="89" r="AD364">
        <f>ROUND(S363*G$9/12,2)</f>
        <v>#NAME?</v>
      </c>
      <c t="str" s="89" r="AE364">
        <f>ROUND(T363*H$9/12,2)</f>
        <v>#NAME?</v>
      </c>
      <c t="str" s="89" r="AF364">
        <f>ROUND(U363*I$9/12,2)</f>
        <v>#NAME?</v>
      </c>
      <c t="str" s="89" r="AG364">
        <f>ROUND(V363*J$9/12,2)</f>
        <v> -  </v>
      </c>
      <c t="str" s="89" r="AH364">
        <f>ROUND(W363*K$9/12,2)</f>
        <v> -  </v>
      </c>
      <c t="str" s="89" r="AI364">
        <f>ROUND(X363*L$9/12,2)</f>
        <v> -  </v>
      </c>
      <c t="str" s="89" r="AJ364">
        <f>ROUND(Y363*M$9/12,2)</f>
        <v> -  </v>
      </c>
      <c t="str" s="89" r="AK364">
        <f>ROUND(Z363*N$9/12,2)</f>
        <v> -  </v>
      </c>
      <c t="str" s="89" r="AL364">
        <f>SUM(AB364:AK364)</f>
        <v>#NAME?</v>
      </c>
      <c s="93" r="AM364"/>
      <c t="str" s="89" r="AN364">
        <f>IF(Q363&gt;0,IF((Q363+AB364)&lt;E$10,Q363+AB364,E$10),0)</f>
        <v>#NAME?</v>
      </c>
      <c t="str" s="89" r="AO364">
        <f>IF(R363&gt;0,IF((R363+AC364)&lt;F$10,R363+AC364,F$10),0)</f>
        <v>#NAME?</v>
      </c>
      <c t="str" s="89" r="AP364">
        <f>IF(S363&gt;0,IF((S363+AD364)&lt;G$10,S363+AD364,G$10),0)</f>
        <v>#NAME?</v>
      </c>
      <c t="str" s="89" r="AQ364">
        <f>IF(T363&gt;0,IF((T363+AE364)&lt;H$10,T363+AE364,H$10),0)</f>
        <v>#NAME?</v>
      </c>
      <c t="str" s="89" r="AR364">
        <f>IF(U363&gt;0,IF((U363+AF364)&lt;I$10,U363+AF364,I$10),0)</f>
        <v>#NAME?</v>
      </c>
      <c t="str" s="89" r="AS364">
        <f>IF(V363&gt;0,IF((V363+AG364)&lt;J$10,V363+AG364,J$10),0)</f>
        <v> -  </v>
      </c>
      <c t="str" s="89" r="AT364">
        <f>IF(W363&gt;0,IF((W363+AH364)&lt;K$10,W363+AH364,K$10),0)</f>
        <v> -  </v>
      </c>
      <c t="str" s="89" r="AU364">
        <f>IF(X363&gt;0,IF((X363+AI364)&lt;L$10,X363+AI364,L$10),0)</f>
        <v> -  </v>
      </c>
      <c t="str" s="89" r="AV364">
        <f>IF(Y363&gt;0,IF((Y363+AJ364)&lt;M$10,Y363+AJ364,M$10),0)</f>
        <v> -  </v>
      </c>
      <c t="str" s="89" r="AW364">
        <f>IF(Z363&gt;0,IF((Z363+AK364)&lt;N$10,Z363+AK364,N$10),0)</f>
        <v> -  </v>
      </c>
      <c t="str" s="89" r="AX364">
        <f>SUM(AN364:AW364)</f>
        <v>#NAME?</v>
      </c>
      <c s="89" r="AY364"/>
      <c t="str" s="91" r="AZ364">
        <f>IF(NOT(snowball),0,IF(Q363&lt;=0,0,IF(AN364+$C364&gt;Q363+AB364,Q363+AB364-AN364,$C364)))</f>
        <v>#NAME?</v>
      </c>
      <c t="str" s="89" r="BA364">
        <f>IF(NOT(snowball),0,IF(R363&lt;=0,0,IF($C364&lt;=SUM($AZ364:AZ364),0,IF(AO364+$C364-SUM($AZ364:AZ364)&gt;R363+AC364,R363+AC364-AO364,$C364-SUM($AZ364:AZ364)))))</f>
        <v>#NAME?</v>
      </c>
      <c t="str" s="89" r="BB364">
        <f>IF(NOT(snowball),0,IF(S363&lt;=0,0,IF($C364&lt;=SUM($AZ364:BA364),0,IF(AP364+$C364-SUM($AZ364:BA364)&gt;S363+AD364,S363+AD364-AP364,$C364-SUM($AZ364:BA364)))))</f>
        <v>#NAME?</v>
      </c>
      <c t="str" s="89" r="BC364">
        <f>IF(NOT(snowball),0,IF(T363&lt;=0,0,IF($C364&lt;=SUM($AZ364:BB364),0,IF(AQ364+$C364-SUM($AZ364:BB364)&gt;T363+AE364,T363+AE364-AQ364,$C364-SUM($AZ364:BB364)))))</f>
        <v>#NAME?</v>
      </c>
      <c t="str" s="89" r="BD364">
        <f>IF(NOT(snowball),0,IF(U363&lt;=0,0,IF($C364&lt;=SUM($AZ364:BC364),0,IF(AR364+$C364-SUM($AZ364:BC364)&gt;U363+AF364,U363+AF364-AR364,$C364-SUM($AZ364:BC364)))))</f>
        <v>#NAME?</v>
      </c>
      <c t="str" s="89" r="BE364">
        <f>IF(NOT(snowball),0,IF(V363&lt;=0,0,IF($C364&lt;=SUM($AZ364:BD364),0,IF(AS364+$C364-SUM($AZ364:BD364)&gt;V363+AG364,V363+AG364-AS364,$C364-SUM($AZ364:BD364)))))</f>
        <v>#NAME?</v>
      </c>
      <c t="str" s="89" r="BF364">
        <f>IF(NOT(snowball),0,IF(W363&lt;=0,0,IF($C364&lt;=SUM($AZ364:BE364),0,IF(AT364+$C364-SUM($AZ364:BE364)&gt;W363+AH364,W363+AH364-AT364,$C364-SUM($AZ364:BE364)))))</f>
        <v>#NAME?</v>
      </c>
      <c t="str" s="89" r="BG364">
        <f>IF(NOT(snowball),0,IF(X363&lt;=0,0,IF($C364&lt;=SUM($AZ364:BF364),0,IF(AU364+$C364-SUM($AZ364:BF364)&gt;X363+AI364,X363+AI364-AU364,$C364-SUM($AZ364:BF364)))))</f>
        <v>#NAME?</v>
      </c>
      <c t="str" s="89" r="BH364">
        <f>IF(NOT(snowball),0,IF(Y363&lt;=0,0,IF($C364&lt;=SUM($AZ364:BG364),0,IF(AV364+$C364-SUM($AZ364:BG364)&gt;Y363+AJ364,Y363+AJ364-AV364,$C364-SUM($AZ364:BG364)))))</f>
        <v>#NAME?</v>
      </c>
      <c t="str" s="89" r="BI364">
        <f>IF(NOT(snowball),0,IF(Z363&lt;=0,0,IF($C364&lt;=SUM($AZ364:BH364),0,IF(AW364+$C364-SUM($AZ364:BH364)&gt;Z363+AK364,Z363+AK364-AW364,$C364-SUM($AZ364:BH364)))))</f>
        <v>#NAME?</v>
      </c>
    </row>
    <row customHeight="1" r="365" ht="10.5">
      <c t="str" s="85" r="A365">
        <f>IF(SUM(Q364:Z364)&lt;=0,"",A364+1)</f>
        <v>#NAME?</v>
      </c>
      <c t="str" s="86" r="B365">
        <f>IF(A365="",NA(),DATE(YEAR(B364),MONTH(B364)+1,1))</f>
        <v>#NAME?</v>
      </c>
      <c t="str" s="87" r="C365">
        <f>IF(A365="","",IF(snowball,IF(($E$5-AX365)&lt;0,0,$E$5-AX365),"n/a")+D365)</f>
        <v>#NAME?</v>
      </c>
      <c s="88" r="D365"/>
      <c t="str" s="89" r="E365">
        <f>AN365+AZ365</f>
        <v>#NAME?</v>
      </c>
      <c t="str" s="89" r="F365">
        <f>AO365+BA365</f>
        <v>#NAME?</v>
      </c>
      <c t="str" s="89" r="G365">
        <f>AP365+BB365</f>
        <v>#NAME?</v>
      </c>
      <c t="str" s="89" r="H365">
        <f>AQ365+BC365</f>
        <v>#NAME?</v>
      </c>
      <c t="str" s="89" r="I365">
        <f>AR365+BD365</f>
        <v>#NAME?</v>
      </c>
      <c t="str" s="89" r="J365">
        <f>AS365+BE365</f>
        <v>#NAME?</v>
      </c>
      <c t="str" s="89" r="K365">
        <f>AT365+BF365</f>
        <v>#NAME?</v>
      </c>
      <c t="str" s="89" r="L365">
        <f>AU365+BG365</f>
        <v>#NAME?</v>
      </c>
      <c t="str" s="89" r="M365">
        <f>AV365+BH365</f>
        <v>#NAME?</v>
      </c>
      <c t="str" s="89" r="N365">
        <f>AW365+BI365</f>
        <v>#NAME?</v>
      </c>
      <c s="90" r="O365"/>
      <c t="str" s="89" r="P365">
        <f>SUM(Q365:Z365)</f>
        <v>#NAME?</v>
      </c>
      <c t="str" s="89" r="Q365">
        <f>IF(E$8=0,0,ROUND(Q364-(E365-AB365),2))</f>
        <v>#NAME?</v>
      </c>
      <c t="str" s="89" r="R365">
        <f>IF(F$8=0,0,ROUND(R364-(F365-AC365),2))</f>
        <v>#NAME?</v>
      </c>
      <c t="str" s="89" r="S365">
        <f>IF(G$8=0,0,ROUND(S364-(G365-AD365),2))</f>
        <v>#NAME?</v>
      </c>
      <c t="str" s="89" r="T365">
        <f>IF(H$8=0,0,ROUND(T364-(H365-AE365),2))</f>
        <v>#NAME?</v>
      </c>
      <c t="str" s="89" r="U365">
        <f>IF(I$8=0,0,ROUND(U364-(I365-AF365),2))</f>
        <v>#NAME?</v>
      </c>
      <c t="str" s="89" r="V365">
        <f>IF(J$8=0,0,ROUND(V364-(J365-AG365),2))</f>
        <v> -  </v>
      </c>
      <c t="str" s="89" r="W365">
        <f>IF(K$8=0,0,ROUND(W364-(K365-AH365),2))</f>
        <v> -  </v>
      </c>
      <c t="str" s="89" r="X365">
        <f>IF(L$8=0,0,ROUND(X364-(L365-AI365),2))</f>
        <v> -  </v>
      </c>
      <c t="str" s="89" r="Y365">
        <f>IF(M$8=0,0,ROUND(Y364-(M365-AJ365),2))</f>
        <v> -  </v>
      </c>
      <c t="str" s="89" r="Z365">
        <f>IF(N$8=0,0,ROUND(Z364-(N365-AK365),2))</f>
        <v> -  </v>
      </c>
      <c s="92" r="AA365"/>
      <c t="str" s="89" r="AB365">
        <f>ROUND(Q364*E$9/12,2)</f>
        <v>#NAME?</v>
      </c>
      <c t="str" s="89" r="AC365">
        <f>ROUND(R364*F$9/12,2)</f>
        <v>#NAME?</v>
      </c>
      <c t="str" s="89" r="AD365">
        <f>ROUND(S364*G$9/12,2)</f>
        <v>#NAME?</v>
      </c>
      <c t="str" s="89" r="AE365">
        <f>ROUND(T364*H$9/12,2)</f>
        <v>#NAME?</v>
      </c>
      <c t="str" s="89" r="AF365">
        <f>ROUND(U364*I$9/12,2)</f>
        <v>#NAME?</v>
      </c>
      <c t="str" s="89" r="AG365">
        <f>ROUND(V364*J$9/12,2)</f>
        <v> -  </v>
      </c>
      <c t="str" s="89" r="AH365">
        <f>ROUND(W364*K$9/12,2)</f>
        <v> -  </v>
      </c>
      <c t="str" s="89" r="AI365">
        <f>ROUND(X364*L$9/12,2)</f>
        <v> -  </v>
      </c>
      <c t="str" s="89" r="AJ365">
        <f>ROUND(Y364*M$9/12,2)</f>
        <v> -  </v>
      </c>
      <c t="str" s="89" r="AK365">
        <f>ROUND(Z364*N$9/12,2)</f>
        <v> -  </v>
      </c>
      <c t="str" s="89" r="AL365">
        <f>SUM(AB365:AK365)</f>
        <v>#NAME?</v>
      </c>
      <c s="93" r="AM365"/>
      <c t="str" s="89" r="AN365">
        <f>IF(Q364&gt;0,IF((Q364+AB365)&lt;E$10,Q364+AB365,E$10),0)</f>
        <v>#NAME?</v>
      </c>
      <c t="str" s="89" r="AO365">
        <f>IF(R364&gt;0,IF((R364+AC365)&lt;F$10,R364+AC365,F$10),0)</f>
        <v>#NAME?</v>
      </c>
      <c t="str" s="89" r="AP365">
        <f>IF(S364&gt;0,IF((S364+AD365)&lt;G$10,S364+AD365,G$10),0)</f>
        <v>#NAME?</v>
      </c>
      <c t="str" s="89" r="AQ365">
        <f>IF(T364&gt;0,IF((T364+AE365)&lt;H$10,T364+AE365,H$10),0)</f>
        <v>#NAME?</v>
      </c>
      <c t="str" s="89" r="AR365">
        <f>IF(U364&gt;0,IF((U364+AF365)&lt;I$10,U364+AF365,I$10),0)</f>
        <v>#NAME?</v>
      </c>
      <c t="str" s="89" r="AS365">
        <f>IF(V364&gt;0,IF((V364+AG365)&lt;J$10,V364+AG365,J$10),0)</f>
        <v> -  </v>
      </c>
      <c t="str" s="89" r="AT365">
        <f>IF(W364&gt;0,IF((W364+AH365)&lt;K$10,W364+AH365,K$10),0)</f>
        <v> -  </v>
      </c>
      <c t="str" s="89" r="AU365">
        <f>IF(X364&gt;0,IF((X364+AI365)&lt;L$10,X364+AI365,L$10),0)</f>
        <v> -  </v>
      </c>
      <c t="str" s="89" r="AV365">
        <f>IF(Y364&gt;0,IF((Y364+AJ365)&lt;M$10,Y364+AJ365,M$10),0)</f>
        <v> -  </v>
      </c>
      <c t="str" s="89" r="AW365">
        <f>IF(Z364&gt;0,IF((Z364+AK365)&lt;N$10,Z364+AK365,N$10),0)</f>
        <v> -  </v>
      </c>
      <c t="str" s="89" r="AX365">
        <f>SUM(AN365:AW365)</f>
        <v>#NAME?</v>
      </c>
      <c s="89" r="AY365"/>
      <c t="str" s="91" r="AZ365">
        <f>IF(NOT(snowball),0,IF(Q364&lt;=0,0,IF(AN365+$C365&gt;Q364+AB365,Q364+AB365-AN365,$C365)))</f>
        <v>#NAME?</v>
      </c>
      <c t="str" s="89" r="BA365">
        <f>IF(NOT(snowball),0,IF(R364&lt;=0,0,IF($C365&lt;=SUM($AZ365:AZ365),0,IF(AO365+$C365-SUM($AZ365:AZ365)&gt;R364+AC365,R364+AC365-AO365,$C365-SUM($AZ365:AZ365)))))</f>
        <v>#NAME?</v>
      </c>
      <c t="str" s="89" r="BB365">
        <f>IF(NOT(snowball),0,IF(S364&lt;=0,0,IF($C365&lt;=SUM($AZ365:BA365),0,IF(AP365+$C365-SUM($AZ365:BA365)&gt;S364+AD365,S364+AD365-AP365,$C365-SUM($AZ365:BA365)))))</f>
        <v>#NAME?</v>
      </c>
      <c t="str" s="89" r="BC365">
        <f>IF(NOT(snowball),0,IF(T364&lt;=0,0,IF($C365&lt;=SUM($AZ365:BB365),0,IF(AQ365+$C365-SUM($AZ365:BB365)&gt;T364+AE365,T364+AE365-AQ365,$C365-SUM($AZ365:BB365)))))</f>
        <v>#NAME?</v>
      </c>
      <c t="str" s="89" r="BD365">
        <f>IF(NOT(snowball),0,IF(U364&lt;=0,0,IF($C365&lt;=SUM($AZ365:BC365),0,IF(AR365+$C365-SUM($AZ365:BC365)&gt;U364+AF365,U364+AF365-AR365,$C365-SUM($AZ365:BC365)))))</f>
        <v>#NAME?</v>
      </c>
      <c t="str" s="89" r="BE365">
        <f>IF(NOT(snowball),0,IF(V364&lt;=0,0,IF($C365&lt;=SUM($AZ365:BD365),0,IF(AS365+$C365-SUM($AZ365:BD365)&gt;V364+AG365,V364+AG365-AS365,$C365-SUM($AZ365:BD365)))))</f>
        <v>#NAME?</v>
      </c>
      <c t="str" s="89" r="BF365">
        <f>IF(NOT(snowball),0,IF(W364&lt;=0,0,IF($C365&lt;=SUM($AZ365:BE365),0,IF(AT365+$C365-SUM($AZ365:BE365)&gt;W364+AH365,W364+AH365-AT365,$C365-SUM($AZ365:BE365)))))</f>
        <v>#NAME?</v>
      </c>
      <c t="str" s="89" r="BG365">
        <f>IF(NOT(snowball),0,IF(X364&lt;=0,0,IF($C365&lt;=SUM($AZ365:BF365),0,IF(AU365+$C365-SUM($AZ365:BF365)&gt;X364+AI365,X364+AI365-AU365,$C365-SUM($AZ365:BF365)))))</f>
        <v>#NAME?</v>
      </c>
      <c t="str" s="89" r="BH365">
        <f>IF(NOT(snowball),0,IF(Y364&lt;=0,0,IF($C365&lt;=SUM($AZ365:BG365),0,IF(AV365+$C365-SUM($AZ365:BG365)&gt;Y364+AJ365,Y364+AJ365-AV365,$C365-SUM($AZ365:BG365)))))</f>
        <v>#NAME?</v>
      </c>
      <c t="str" s="89" r="BI365">
        <f>IF(NOT(snowball),0,IF(Z364&lt;=0,0,IF($C365&lt;=SUM($AZ365:BH365),0,IF(AW365+$C365-SUM($AZ365:BH365)&gt;Z364+AK365,Z364+AK365-AW365,$C365-SUM($AZ365:BH365)))))</f>
        <v>#NAME?</v>
      </c>
    </row>
    <row customHeight="1" r="366" ht="10.5">
      <c t="str" s="85" r="A366">
        <f>IF(SUM(Q365:Z365)&lt;=0,"",A365+1)</f>
        <v>#NAME?</v>
      </c>
      <c t="str" s="86" r="B366">
        <f>IF(A366="",NA(),DATE(YEAR(B365),MONTH(B365)+1,1))</f>
        <v>#NAME?</v>
      </c>
      <c t="str" s="87" r="C366">
        <f>IF(A366="","",IF(snowball,IF(($E$5-AX366)&lt;0,0,$E$5-AX366),"n/a")+D366)</f>
        <v>#NAME?</v>
      </c>
      <c s="88" r="D366"/>
      <c t="str" s="89" r="E366">
        <f>AN366+AZ366</f>
        <v>#NAME?</v>
      </c>
      <c t="str" s="89" r="F366">
        <f>AO366+BA366</f>
        <v>#NAME?</v>
      </c>
      <c t="str" s="89" r="G366">
        <f>AP366+BB366</f>
        <v>#NAME?</v>
      </c>
      <c t="str" s="89" r="H366">
        <f>AQ366+BC366</f>
        <v>#NAME?</v>
      </c>
      <c t="str" s="89" r="I366">
        <f>AR366+BD366</f>
        <v>#NAME?</v>
      </c>
      <c t="str" s="89" r="J366">
        <f>AS366+BE366</f>
        <v>#NAME?</v>
      </c>
      <c t="str" s="89" r="K366">
        <f>AT366+BF366</f>
        <v>#NAME?</v>
      </c>
      <c t="str" s="89" r="L366">
        <f>AU366+BG366</f>
        <v>#NAME?</v>
      </c>
      <c t="str" s="89" r="M366">
        <f>AV366+BH366</f>
        <v>#NAME?</v>
      </c>
      <c t="str" s="89" r="N366">
        <f>AW366+BI366</f>
        <v>#NAME?</v>
      </c>
      <c s="90" r="O366"/>
      <c t="str" s="89" r="P366">
        <f>SUM(Q366:Z366)</f>
        <v>#NAME?</v>
      </c>
      <c t="str" s="89" r="Q366">
        <f>IF(E$8=0,0,ROUND(Q365-(E366-AB366),2))</f>
        <v>#NAME?</v>
      </c>
      <c t="str" s="89" r="R366">
        <f>IF(F$8=0,0,ROUND(R365-(F366-AC366),2))</f>
        <v>#NAME?</v>
      </c>
      <c t="str" s="89" r="S366">
        <f>IF(G$8=0,0,ROUND(S365-(G366-AD366),2))</f>
        <v>#NAME?</v>
      </c>
      <c t="str" s="89" r="T366">
        <f>IF(H$8=0,0,ROUND(T365-(H366-AE366),2))</f>
        <v>#NAME?</v>
      </c>
      <c t="str" s="89" r="U366">
        <f>IF(I$8=0,0,ROUND(U365-(I366-AF366),2))</f>
        <v>#NAME?</v>
      </c>
      <c t="str" s="89" r="V366">
        <f>IF(J$8=0,0,ROUND(V365-(J366-AG366),2))</f>
        <v> -  </v>
      </c>
      <c t="str" s="89" r="W366">
        <f>IF(K$8=0,0,ROUND(W365-(K366-AH366),2))</f>
        <v> -  </v>
      </c>
      <c t="str" s="89" r="X366">
        <f>IF(L$8=0,0,ROUND(X365-(L366-AI366),2))</f>
        <v> -  </v>
      </c>
      <c t="str" s="89" r="Y366">
        <f>IF(M$8=0,0,ROUND(Y365-(M366-AJ366),2))</f>
        <v> -  </v>
      </c>
      <c t="str" s="89" r="Z366">
        <f>IF(N$8=0,0,ROUND(Z365-(N366-AK366),2))</f>
        <v> -  </v>
      </c>
      <c s="92" r="AA366"/>
      <c t="str" s="89" r="AB366">
        <f>ROUND(Q365*E$9/12,2)</f>
        <v>#NAME?</v>
      </c>
      <c t="str" s="89" r="AC366">
        <f>ROUND(R365*F$9/12,2)</f>
        <v>#NAME?</v>
      </c>
      <c t="str" s="89" r="AD366">
        <f>ROUND(S365*G$9/12,2)</f>
        <v>#NAME?</v>
      </c>
      <c t="str" s="89" r="AE366">
        <f>ROUND(T365*H$9/12,2)</f>
        <v>#NAME?</v>
      </c>
      <c t="str" s="89" r="AF366">
        <f>ROUND(U365*I$9/12,2)</f>
        <v>#NAME?</v>
      </c>
      <c t="str" s="89" r="AG366">
        <f>ROUND(V365*J$9/12,2)</f>
        <v> -  </v>
      </c>
      <c t="str" s="89" r="AH366">
        <f>ROUND(W365*K$9/12,2)</f>
        <v> -  </v>
      </c>
      <c t="str" s="89" r="AI366">
        <f>ROUND(X365*L$9/12,2)</f>
        <v> -  </v>
      </c>
      <c t="str" s="89" r="AJ366">
        <f>ROUND(Y365*M$9/12,2)</f>
        <v> -  </v>
      </c>
      <c t="str" s="89" r="AK366">
        <f>ROUND(Z365*N$9/12,2)</f>
        <v> -  </v>
      </c>
      <c t="str" s="89" r="AL366">
        <f>SUM(AB366:AK366)</f>
        <v>#NAME?</v>
      </c>
      <c s="93" r="AM366"/>
      <c t="str" s="89" r="AN366">
        <f>IF(Q365&gt;0,IF((Q365+AB366)&lt;E$10,Q365+AB366,E$10),0)</f>
        <v>#NAME?</v>
      </c>
      <c t="str" s="89" r="AO366">
        <f>IF(R365&gt;0,IF((R365+AC366)&lt;F$10,R365+AC366,F$10),0)</f>
        <v>#NAME?</v>
      </c>
      <c t="str" s="89" r="AP366">
        <f>IF(S365&gt;0,IF((S365+AD366)&lt;G$10,S365+AD366,G$10),0)</f>
        <v>#NAME?</v>
      </c>
      <c t="str" s="89" r="AQ366">
        <f>IF(T365&gt;0,IF((T365+AE366)&lt;H$10,T365+AE366,H$10),0)</f>
        <v>#NAME?</v>
      </c>
      <c t="str" s="89" r="AR366">
        <f>IF(U365&gt;0,IF((U365+AF366)&lt;I$10,U365+AF366,I$10),0)</f>
        <v>#NAME?</v>
      </c>
      <c t="str" s="89" r="AS366">
        <f>IF(V365&gt;0,IF((V365+AG366)&lt;J$10,V365+AG366,J$10),0)</f>
        <v> -  </v>
      </c>
      <c t="str" s="89" r="AT366">
        <f>IF(W365&gt;0,IF((W365+AH366)&lt;K$10,W365+AH366,K$10),0)</f>
        <v> -  </v>
      </c>
      <c t="str" s="89" r="AU366">
        <f>IF(X365&gt;0,IF((X365+AI366)&lt;L$10,X365+AI366,L$10),0)</f>
        <v> -  </v>
      </c>
      <c t="str" s="89" r="AV366">
        <f>IF(Y365&gt;0,IF((Y365+AJ366)&lt;M$10,Y365+AJ366,M$10),0)</f>
        <v> -  </v>
      </c>
      <c t="str" s="89" r="AW366">
        <f>IF(Z365&gt;0,IF((Z365+AK366)&lt;N$10,Z365+AK366,N$10),0)</f>
        <v> -  </v>
      </c>
      <c t="str" s="89" r="AX366">
        <f>SUM(AN366:AW366)</f>
        <v>#NAME?</v>
      </c>
      <c s="89" r="AY366"/>
      <c t="str" s="91" r="AZ366">
        <f>IF(NOT(snowball),0,IF(Q365&lt;=0,0,IF(AN366+$C366&gt;Q365+AB366,Q365+AB366-AN366,$C366)))</f>
        <v>#NAME?</v>
      </c>
      <c t="str" s="89" r="BA366">
        <f>IF(NOT(snowball),0,IF(R365&lt;=0,0,IF($C366&lt;=SUM($AZ366:AZ366),0,IF(AO366+$C366-SUM($AZ366:AZ366)&gt;R365+AC366,R365+AC366-AO366,$C366-SUM($AZ366:AZ366)))))</f>
        <v>#NAME?</v>
      </c>
      <c t="str" s="89" r="BB366">
        <f>IF(NOT(snowball),0,IF(S365&lt;=0,0,IF($C366&lt;=SUM($AZ366:BA366),0,IF(AP366+$C366-SUM($AZ366:BA366)&gt;S365+AD366,S365+AD366-AP366,$C366-SUM($AZ366:BA366)))))</f>
        <v>#NAME?</v>
      </c>
      <c t="str" s="89" r="BC366">
        <f>IF(NOT(snowball),0,IF(T365&lt;=0,0,IF($C366&lt;=SUM($AZ366:BB366),0,IF(AQ366+$C366-SUM($AZ366:BB366)&gt;T365+AE366,T365+AE366-AQ366,$C366-SUM($AZ366:BB366)))))</f>
        <v>#NAME?</v>
      </c>
      <c t="str" s="89" r="BD366">
        <f>IF(NOT(snowball),0,IF(U365&lt;=0,0,IF($C366&lt;=SUM($AZ366:BC366),0,IF(AR366+$C366-SUM($AZ366:BC366)&gt;U365+AF366,U365+AF366-AR366,$C366-SUM($AZ366:BC366)))))</f>
        <v>#NAME?</v>
      </c>
      <c t="str" s="89" r="BE366">
        <f>IF(NOT(snowball),0,IF(V365&lt;=0,0,IF($C366&lt;=SUM($AZ366:BD366),0,IF(AS366+$C366-SUM($AZ366:BD366)&gt;V365+AG366,V365+AG366-AS366,$C366-SUM($AZ366:BD366)))))</f>
        <v>#NAME?</v>
      </c>
      <c t="str" s="89" r="BF366">
        <f>IF(NOT(snowball),0,IF(W365&lt;=0,0,IF($C366&lt;=SUM($AZ366:BE366),0,IF(AT366+$C366-SUM($AZ366:BE366)&gt;W365+AH366,W365+AH366-AT366,$C366-SUM($AZ366:BE366)))))</f>
        <v>#NAME?</v>
      </c>
      <c t="str" s="89" r="BG366">
        <f>IF(NOT(snowball),0,IF(X365&lt;=0,0,IF($C366&lt;=SUM($AZ366:BF366),0,IF(AU366+$C366-SUM($AZ366:BF366)&gt;X365+AI366,X365+AI366-AU366,$C366-SUM($AZ366:BF366)))))</f>
        <v>#NAME?</v>
      </c>
      <c t="str" s="89" r="BH366">
        <f>IF(NOT(snowball),0,IF(Y365&lt;=0,0,IF($C366&lt;=SUM($AZ366:BG366),0,IF(AV366+$C366-SUM($AZ366:BG366)&gt;Y365+AJ366,Y365+AJ366-AV366,$C366-SUM($AZ366:BG366)))))</f>
        <v>#NAME?</v>
      </c>
      <c t="str" s="89" r="BI366">
        <f>IF(NOT(snowball),0,IF(Z365&lt;=0,0,IF($C366&lt;=SUM($AZ366:BH366),0,IF(AW366+$C366-SUM($AZ366:BH366)&gt;Z365+AK366,Z365+AK366-AW366,$C366-SUM($AZ366:BH366)))))</f>
        <v>#NAME?</v>
      </c>
    </row>
    <row customHeight="1" r="367" ht="10.5">
      <c t="str" s="85" r="A367">
        <f>IF(SUM(Q366:Z366)&lt;=0,"",A366+1)</f>
        <v>#NAME?</v>
      </c>
      <c t="str" s="86" r="B367">
        <f>IF(A367="",NA(),DATE(YEAR(B366),MONTH(B366)+1,1))</f>
        <v>#NAME?</v>
      </c>
      <c t="str" s="87" r="C367">
        <f>IF(A367="","",IF(snowball,IF(($E$5-AX367)&lt;0,0,$E$5-AX367),"n/a")+D367)</f>
        <v>#NAME?</v>
      </c>
      <c s="88" r="D367"/>
      <c t="str" s="89" r="E367">
        <f>AN367+AZ367</f>
        <v>#NAME?</v>
      </c>
      <c t="str" s="89" r="F367">
        <f>AO367+BA367</f>
        <v>#NAME?</v>
      </c>
      <c t="str" s="89" r="G367">
        <f>AP367+BB367</f>
        <v>#NAME?</v>
      </c>
      <c t="str" s="89" r="H367">
        <f>AQ367+BC367</f>
        <v>#NAME?</v>
      </c>
      <c t="str" s="89" r="I367">
        <f>AR367+BD367</f>
        <v>#NAME?</v>
      </c>
      <c t="str" s="89" r="J367">
        <f>AS367+BE367</f>
        <v>#NAME?</v>
      </c>
      <c t="str" s="89" r="K367">
        <f>AT367+BF367</f>
        <v>#NAME?</v>
      </c>
      <c t="str" s="89" r="L367">
        <f>AU367+BG367</f>
        <v>#NAME?</v>
      </c>
      <c t="str" s="89" r="M367">
        <f>AV367+BH367</f>
        <v>#NAME?</v>
      </c>
      <c t="str" s="89" r="N367">
        <f>AW367+BI367</f>
        <v>#NAME?</v>
      </c>
      <c s="90" r="O367"/>
      <c t="str" s="89" r="P367">
        <f>SUM(Q367:Z367)</f>
        <v>#NAME?</v>
      </c>
      <c t="str" s="89" r="Q367">
        <f>IF(E$8=0,0,ROUND(Q366-(E367-AB367),2))</f>
        <v>#NAME?</v>
      </c>
      <c t="str" s="89" r="R367">
        <f>IF(F$8=0,0,ROUND(R366-(F367-AC367),2))</f>
        <v>#NAME?</v>
      </c>
      <c t="str" s="89" r="S367">
        <f>IF(G$8=0,0,ROUND(S366-(G367-AD367),2))</f>
        <v>#NAME?</v>
      </c>
      <c t="str" s="89" r="T367">
        <f>IF(H$8=0,0,ROUND(T366-(H367-AE367),2))</f>
        <v>#NAME?</v>
      </c>
      <c t="str" s="89" r="U367">
        <f>IF(I$8=0,0,ROUND(U366-(I367-AF367),2))</f>
        <v>#NAME?</v>
      </c>
      <c t="str" s="89" r="V367">
        <f>IF(J$8=0,0,ROUND(V366-(J367-AG367),2))</f>
        <v> -  </v>
      </c>
      <c t="str" s="89" r="W367">
        <f>IF(K$8=0,0,ROUND(W366-(K367-AH367),2))</f>
        <v> -  </v>
      </c>
      <c t="str" s="89" r="X367">
        <f>IF(L$8=0,0,ROUND(X366-(L367-AI367),2))</f>
        <v> -  </v>
      </c>
      <c t="str" s="89" r="Y367">
        <f>IF(M$8=0,0,ROUND(Y366-(M367-AJ367),2))</f>
        <v> -  </v>
      </c>
      <c t="str" s="89" r="Z367">
        <f>IF(N$8=0,0,ROUND(Z366-(N367-AK367),2))</f>
        <v> -  </v>
      </c>
      <c s="92" r="AA367"/>
      <c t="str" s="89" r="AB367">
        <f>ROUND(Q366*E$9/12,2)</f>
        <v>#NAME?</v>
      </c>
      <c t="str" s="89" r="AC367">
        <f>ROUND(R366*F$9/12,2)</f>
        <v>#NAME?</v>
      </c>
      <c t="str" s="89" r="AD367">
        <f>ROUND(S366*G$9/12,2)</f>
        <v>#NAME?</v>
      </c>
      <c t="str" s="89" r="AE367">
        <f>ROUND(T366*H$9/12,2)</f>
        <v>#NAME?</v>
      </c>
      <c t="str" s="89" r="AF367">
        <f>ROUND(U366*I$9/12,2)</f>
        <v>#NAME?</v>
      </c>
      <c t="str" s="89" r="AG367">
        <f>ROUND(V366*J$9/12,2)</f>
        <v> -  </v>
      </c>
      <c t="str" s="89" r="AH367">
        <f>ROUND(W366*K$9/12,2)</f>
        <v> -  </v>
      </c>
      <c t="str" s="89" r="AI367">
        <f>ROUND(X366*L$9/12,2)</f>
        <v> -  </v>
      </c>
      <c t="str" s="89" r="AJ367">
        <f>ROUND(Y366*M$9/12,2)</f>
        <v> -  </v>
      </c>
      <c t="str" s="89" r="AK367">
        <f>ROUND(Z366*N$9/12,2)</f>
        <v> -  </v>
      </c>
      <c t="str" s="89" r="AL367">
        <f>SUM(AB367:AK367)</f>
        <v>#NAME?</v>
      </c>
      <c s="93" r="AM367"/>
      <c t="str" s="89" r="AN367">
        <f>IF(Q366&gt;0,IF((Q366+AB367)&lt;E$10,Q366+AB367,E$10),0)</f>
        <v>#NAME?</v>
      </c>
      <c t="str" s="89" r="AO367">
        <f>IF(R366&gt;0,IF((R366+AC367)&lt;F$10,R366+AC367,F$10),0)</f>
        <v>#NAME?</v>
      </c>
      <c t="str" s="89" r="AP367">
        <f>IF(S366&gt;0,IF((S366+AD367)&lt;G$10,S366+AD367,G$10),0)</f>
        <v>#NAME?</v>
      </c>
      <c t="str" s="89" r="AQ367">
        <f>IF(T366&gt;0,IF((T366+AE367)&lt;H$10,T366+AE367,H$10),0)</f>
        <v>#NAME?</v>
      </c>
      <c t="str" s="89" r="AR367">
        <f>IF(U366&gt;0,IF((U366+AF367)&lt;I$10,U366+AF367,I$10),0)</f>
        <v>#NAME?</v>
      </c>
      <c t="str" s="89" r="AS367">
        <f>IF(V366&gt;0,IF((V366+AG367)&lt;J$10,V366+AG367,J$10),0)</f>
        <v> -  </v>
      </c>
      <c t="str" s="89" r="AT367">
        <f>IF(W366&gt;0,IF((W366+AH367)&lt;K$10,W366+AH367,K$10),0)</f>
        <v> -  </v>
      </c>
      <c t="str" s="89" r="AU367">
        <f>IF(X366&gt;0,IF((X366+AI367)&lt;L$10,X366+AI367,L$10),0)</f>
        <v> -  </v>
      </c>
      <c t="str" s="89" r="AV367">
        <f>IF(Y366&gt;0,IF((Y366+AJ367)&lt;M$10,Y366+AJ367,M$10),0)</f>
        <v> -  </v>
      </c>
      <c t="str" s="89" r="AW367">
        <f>IF(Z366&gt;0,IF((Z366+AK367)&lt;N$10,Z366+AK367,N$10),0)</f>
        <v> -  </v>
      </c>
      <c t="str" s="89" r="AX367">
        <f>SUM(AN367:AW367)</f>
        <v>#NAME?</v>
      </c>
      <c s="89" r="AY367"/>
      <c t="str" s="91" r="AZ367">
        <f>IF(NOT(snowball),0,IF(Q366&lt;=0,0,IF(AN367+$C367&gt;Q366+AB367,Q366+AB367-AN367,$C367)))</f>
        <v>#NAME?</v>
      </c>
      <c t="str" s="89" r="BA367">
        <f>IF(NOT(snowball),0,IF(R366&lt;=0,0,IF($C367&lt;=SUM($AZ367:AZ367),0,IF(AO367+$C367-SUM($AZ367:AZ367)&gt;R366+AC367,R366+AC367-AO367,$C367-SUM($AZ367:AZ367)))))</f>
        <v>#NAME?</v>
      </c>
      <c t="str" s="89" r="BB367">
        <f>IF(NOT(snowball),0,IF(S366&lt;=0,0,IF($C367&lt;=SUM($AZ367:BA367),0,IF(AP367+$C367-SUM($AZ367:BA367)&gt;S366+AD367,S366+AD367-AP367,$C367-SUM($AZ367:BA367)))))</f>
        <v>#NAME?</v>
      </c>
      <c t="str" s="89" r="BC367">
        <f>IF(NOT(snowball),0,IF(T366&lt;=0,0,IF($C367&lt;=SUM($AZ367:BB367),0,IF(AQ367+$C367-SUM($AZ367:BB367)&gt;T366+AE367,T366+AE367-AQ367,$C367-SUM($AZ367:BB367)))))</f>
        <v>#NAME?</v>
      </c>
      <c t="str" s="89" r="BD367">
        <f>IF(NOT(snowball),0,IF(U366&lt;=0,0,IF($C367&lt;=SUM($AZ367:BC367),0,IF(AR367+$C367-SUM($AZ367:BC367)&gt;U366+AF367,U366+AF367-AR367,$C367-SUM($AZ367:BC367)))))</f>
        <v>#NAME?</v>
      </c>
      <c t="str" s="89" r="BE367">
        <f>IF(NOT(snowball),0,IF(V366&lt;=0,0,IF($C367&lt;=SUM($AZ367:BD367),0,IF(AS367+$C367-SUM($AZ367:BD367)&gt;V366+AG367,V366+AG367-AS367,$C367-SUM($AZ367:BD367)))))</f>
        <v>#NAME?</v>
      </c>
      <c t="str" s="89" r="BF367">
        <f>IF(NOT(snowball),0,IF(W366&lt;=0,0,IF($C367&lt;=SUM($AZ367:BE367),0,IF(AT367+$C367-SUM($AZ367:BE367)&gt;W366+AH367,W366+AH367-AT367,$C367-SUM($AZ367:BE367)))))</f>
        <v>#NAME?</v>
      </c>
      <c t="str" s="89" r="BG367">
        <f>IF(NOT(snowball),0,IF(X366&lt;=0,0,IF($C367&lt;=SUM($AZ367:BF367),0,IF(AU367+$C367-SUM($AZ367:BF367)&gt;X366+AI367,X366+AI367-AU367,$C367-SUM($AZ367:BF367)))))</f>
        <v>#NAME?</v>
      </c>
      <c t="str" s="89" r="BH367">
        <f>IF(NOT(snowball),0,IF(Y366&lt;=0,0,IF($C367&lt;=SUM($AZ367:BG367),0,IF(AV367+$C367-SUM($AZ367:BG367)&gt;Y366+AJ367,Y366+AJ367-AV367,$C367-SUM($AZ367:BG367)))))</f>
        <v>#NAME?</v>
      </c>
      <c t="str" s="89" r="BI367">
        <f>IF(NOT(snowball),0,IF(Z366&lt;=0,0,IF($C367&lt;=SUM($AZ367:BH367),0,IF(AW367+$C367-SUM($AZ367:BH367)&gt;Z366+AK367,Z366+AK367-AW367,$C367-SUM($AZ367:BH367)))))</f>
        <v>#NAME?</v>
      </c>
    </row>
    <row customHeight="1" r="368" ht="10.5">
      <c t="str" s="85" r="A368">
        <f>IF(SUM(Q367:Z367)&lt;=0,"",A367+1)</f>
        <v>#NAME?</v>
      </c>
      <c t="str" s="86" r="B368">
        <f>IF(A368="",NA(),DATE(YEAR(B367),MONTH(B367)+1,1))</f>
        <v>#NAME?</v>
      </c>
      <c t="str" s="87" r="C368">
        <f>IF(A368="","",IF(snowball,IF(($E$5-AX368)&lt;0,0,$E$5-AX368),"n/a")+D368)</f>
        <v>#NAME?</v>
      </c>
      <c s="88" r="D368"/>
      <c t="str" s="89" r="E368">
        <f>AN368+AZ368</f>
        <v>#NAME?</v>
      </c>
      <c t="str" s="89" r="F368">
        <f>AO368+BA368</f>
        <v>#NAME?</v>
      </c>
      <c t="str" s="89" r="G368">
        <f>AP368+BB368</f>
        <v>#NAME?</v>
      </c>
      <c t="str" s="89" r="H368">
        <f>AQ368+BC368</f>
        <v>#NAME?</v>
      </c>
      <c t="str" s="89" r="I368">
        <f>AR368+BD368</f>
        <v>#NAME?</v>
      </c>
      <c t="str" s="89" r="J368">
        <f>AS368+BE368</f>
        <v>#NAME?</v>
      </c>
      <c t="str" s="89" r="K368">
        <f>AT368+BF368</f>
        <v>#NAME?</v>
      </c>
      <c t="str" s="89" r="L368">
        <f>AU368+BG368</f>
        <v>#NAME?</v>
      </c>
      <c t="str" s="89" r="M368">
        <f>AV368+BH368</f>
        <v>#NAME?</v>
      </c>
      <c t="str" s="89" r="N368">
        <f>AW368+BI368</f>
        <v>#NAME?</v>
      </c>
      <c s="90" r="O368"/>
      <c t="str" s="89" r="P368">
        <f>SUM(Q368:Z368)</f>
        <v>#NAME?</v>
      </c>
      <c t="str" s="89" r="Q368">
        <f>IF(E$8=0,0,ROUND(Q367-(E368-AB368),2))</f>
        <v>#NAME?</v>
      </c>
      <c t="str" s="89" r="R368">
        <f>IF(F$8=0,0,ROUND(R367-(F368-AC368),2))</f>
        <v>#NAME?</v>
      </c>
      <c t="str" s="89" r="S368">
        <f>IF(G$8=0,0,ROUND(S367-(G368-AD368),2))</f>
        <v>#NAME?</v>
      </c>
      <c t="str" s="89" r="T368">
        <f>IF(H$8=0,0,ROUND(T367-(H368-AE368),2))</f>
        <v>#NAME?</v>
      </c>
      <c t="str" s="89" r="U368">
        <f>IF(I$8=0,0,ROUND(U367-(I368-AF368),2))</f>
        <v>#NAME?</v>
      </c>
      <c t="str" s="89" r="V368">
        <f>IF(J$8=0,0,ROUND(V367-(J368-AG368),2))</f>
        <v> -  </v>
      </c>
      <c t="str" s="89" r="W368">
        <f>IF(K$8=0,0,ROUND(W367-(K368-AH368),2))</f>
        <v> -  </v>
      </c>
      <c t="str" s="89" r="X368">
        <f>IF(L$8=0,0,ROUND(X367-(L368-AI368),2))</f>
        <v> -  </v>
      </c>
      <c t="str" s="89" r="Y368">
        <f>IF(M$8=0,0,ROUND(Y367-(M368-AJ368),2))</f>
        <v> -  </v>
      </c>
      <c t="str" s="89" r="Z368">
        <f>IF(N$8=0,0,ROUND(Z367-(N368-AK368),2))</f>
        <v> -  </v>
      </c>
      <c s="92" r="AA368"/>
      <c t="str" s="89" r="AB368">
        <f>ROUND(Q367*E$9/12,2)</f>
        <v>#NAME?</v>
      </c>
      <c t="str" s="89" r="AC368">
        <f>ROUND(R367*F$9/12,2)</f>
        <v>#NAME?</v>
      </c>
      <c t="str" s="89" r="AD368">
        <f>ROUND(S367*G$9/12,2)</f>
        <v>#NAME?</v>
      </c>
      <c t="str" s="89" r="AE368">
        <f>ROUND(T367*H$9/12,2)</f>
        <v>#NAME?</v>
      </c>
      <c t="str" s="89" r="AF368">
        <f>ROUND(U367*I$9/12,2)</f>
        <v>#NAME?</v>
      </c>
      <c t="str" s="89" r="AG368">
        <f>ROUND(V367*J$9/12,2)</f>
        <v> -  </v>
      </c>
      <c t="str" s="89" r="AH368">
        <f>ROUND(W367*K$9/12,2)</f>
        <v> -  </v>
      </c>
      <c t="str" s="89" r="AI368">
        <f>ROUND(X367*L$9/12,2)</f>
        <v> -  </v>
      </c>
      <c t="str" s="89" r="AJ368">
        <f>ROUND(Y367*M$9/12,2)</f>
        <v> -  </v>
      </c>
      <c t="str" s="89" r="AK368">
        <f>ROUND(Z367*N$9/12,2)</f>
        <v> -  </v>
      </c>
      <c t="str" s="89" r="AL368">
        <f>SUM(AB368:AK368)</f>
        <v>#NAME?</v>
      </c>
      <c s="93" r="AM368"/>
      <c t="str" s="89" r="AN368">
        <f>IF(Q367&gt;0,IF((Q367+AB368)&lt;E$10,Q367+AB368,E$10),0)</f>
        <v>#NAME?</v>
      </c>
      <c t="str" s="89" r="AO368">
        <f>IF(R367&gt;0,IF((R367+AC368)&lt;F$10,R367+AC368,F$10),0)</f>
        <v>#NAME?</v>
      </c>
      <c t="str" s="89" r="AP368">
        <f>IF(S367&gt;0,IF((S367+AD368)&lt;G$10,S367+AD368,G$10),0)</f>
        <v>#NAME?</v>
      </c>
      <c t="str" s="89" r="AQ368">
        <f>IF(T367&gt;0,IF((T367+AE368)&lt;H$10,T367+AE368,H$10),0)</f>
        <v>#NAME?</v>
      </c>
      <c t="str" s="89" r="AR368">
        <f>IF(U367&gt;0,IF((U367+AF368)&lt;I$10,U367+AF368,I$10),0)</f>
        <v>#NAME?</v>
      </c>
      <c t="str" s="89" r="AS368">
        <f>IF(V367&gt;0,IF((V367+AG368)&lt;J$10,V367+AG368,J$10),0)</f>
        <v> -  </v>
      </c>
      <c t="str" s="89" r="AT368">
        <f>IF(W367&gt;0,IF((W367+AH368)&lt;K$10,W367+AH368,K$10),0)</f>
        <v> -  </v>
      </c>
      <c t="str" s="89" r="AU368">
        <f>IF(X367&gt;0,IF((X367+AI368)&lt;L$10,X367+AI368,L$10),0)</f>
        <v> -  </v>
      </c>
      <c t="str" s="89" r="AV368">
        <f>IF(Y367&gt;0,IF((Y367+AJ368)&lt;M$10,Y367+AJ368,M$10),0)</f>
        <v> -  </v>
      </c>
      <c t="str" s="89" r="AW368">
        <f>IF(Z367&gt;0,IF((Z367+AK368)&lt;N$10,Z367+AK368,N$10),0)</f>
        <v> -  </v>
      </c>
      <c t="str" s="89" r="AX368">
        <f>SUM(AN368:AW368)</f>
        <v>#NAME?</v>
      </c>
      <c s="89" r="AY368"/>
      <c t="str" s="91" r="AZ368">
        <f>IF(NOT(snowball),0,IF(Q367&lt;=0,0,IF(AN368+$C368&gt;Q367+AB368,Q367+AB368-AN368,$C368)))</f>
        <v>#NAME?</v>
      </c>
      <c t="str" s="89" r="BA368">
        <f>IF(NOT(snowball),0,IF(R367&lt;=0,0,IF($C368&lt;=SUM($AZ368:AZ368),0,IF(AO368+$C368-SUM($AZ368:AZ368)&gt;R367+AC368,R367+AC368-AO368,$C368-SUM($AZ368:AZ368)))))</f>
        <v>#NAME?</v>
      </c>
      <c t="str" s="89" r="BB368">
        <f>IF(NOT(snowball),0,IF(S367&lt;=0,0,IF($C368&lt;=SUM($AZ368:BA368),0,IF(AP368+$C368-SUM($AZ368:BA368)&gt;S367+AD368,S367+AD368-AP368,$C368-SUM($AZ368:BA368)))))</f>
        <v>#NAME?</v>
      </c>
      <c t="str" s="89" r="BC368">
        <f>IF(NOT(snowball),0,IF(T367&lt;=0,0,IF($C368&lt;=SUM($AZ368:BB368),0,IF(AQ368+$C368-SUM($AZ368:BB368)&gt;T367+AE368,T367+AE368-AQ368,$C368-SUM($AZ368:BB368)))))</f>
        <v>#NAME?</v>
      </c>
      <c t="str" s="89" r="BD368">
        <f>IF(NOT(snowball),0,IF(U367&lt;=0,0,IF($C368&lt;=SUM($AZ368:BC368),0,IF(AR368+$C368-SUM($AZ368:BC368)&gt;U367+AF368,U367+AF368-AR368,$C368-SUM($AZ368:BC368)))))</f>
        <v>#NAME?</v>
      </c>
      <c t="str" s="89" r="BE368">
        <f>IF(NOT(snowball),0,IF(V367&lt;=0,0,IF($C368&lt;=SUM($AZ368:BD368),0,IF(AS368+$C368-SUM($AZ368:BD368)&gt;V367+AG368,V367+AG368-AS368,$C368-SUM($AZ368:BD368)))))</f>
        <v>#NAME?</v>
      </c>
      <c t="str" s="89" r="BF368">
        <f>IF(NOT(snowball),0,IF(W367&lt;=0,0,IF($C368&lt;=SUM($AZ368:BE368),0,IF(AT368+$C368-SUM($AZ368:BE368)&gt;W367+AH368,W367+AH368-AT368,$C368-SUM($AZ368:BE368)))))</f>
        <v>#NAME?</v>
      </c>
      <c t="str" s="89" r="BG368">
        <f>IF(NOT(snowball),0,IF(X367&lt;=0,0,IF($C368&lt;=SUM($AZ368:BF368),0,IF(AU368+$C368-SUM($AZ368:BF368)&gt;X367+AI368,X367+AI368-AU368,$C368-SUM($AZ368:BF368)))))</f>
        <v>#NAME?</v>
      </c>
      <c t="str" s="89" r="BH368">
        <f>IF(NOT(snowball),0,IF(Y367&lt;=0,0,IF($C368&lt;=SUM($AZ368:BG368),0,IF(AV368+$C368-SUM($AZ368:BG368)&gt;Y367+AJ368,Y367+AJ368-AV368,$C368-SUM($AZ368:BG368)))))</f>
        <v>#NAME?</v>
      </c>
      <c t="str" s="89" r="BI368">
        <f>IF(NOT(snowball),0,IF(Z367&lt;=0,0,IF($C368&lt;=SUM($AZ368:BH368),0,IF(AW368+$C368-SUM($AZ368:BH368)&gt;Z367+AK368,Z367+AK368-AW368,$C368-SUM($AZ368:BH368)))))</f>
        <v>#NAME?</v>
      </c>
    </row>
    <row customHeight="1" r="369" ht="10.5">
      <c t="str" s="85" r="A369">
        <f>IF(SUM(Q368:Z368)&lt;=0,"",A368+1)</f>
        <v>#NAME?</v>
      </c>
      <c t="str" s="86" r="B369">
        <f>IF(A369="",NA(),DATE(YEAR(B368),MONTH(B368)+1,1))</f>
        <v>#NAME?</v>
      </c>
      <c t="str" s="87" r="C369">
        <f>IF(A369="","",IF(snowball,IF(($E$5-AX369)&lt;0,0,$E$5-AX369),"n/a")+D369)</f>
        <v>#NAME?</v>
      </c>
      <c s="88" r="D369"/>
      <c t="str" s="89" r="E369">
        <f>AN369+AZ369</f>
        <v>#NAME?</v>
      </c>
      <c t="str" s="89" r="F369">
        <f>AO369+BA369</f>
        <v>#NAME?</v>
      </c>
      <c t="str" s="89" r="G369">
        <f>AP369+BB369</f>
        <v>#NAME?</v>
      </c>
      <c t="str" s="89" r="H369">
        <f>AQ369+BC369</f>
        <v>#NAME?</v>
      </c>
      <c t="str" s="89" r="I369">
        <f>AR369+BD369</f>
        <v>#NAME?</v>
      </c>
      <c t="str" s="89" r="J369">
        <f>AS369+BE369</f>
        <v>#NAME?</v>
      </c>
      <c t="str" s="89" r="K369">
        <f>AT369+BF369</f>
        <v>#NAME?</v>
      </c>
      <c t="str" s="89" r="L369">
        <f>AU369+BG369</f>
        <v>#NAME?</v>
      </c>
      <c t="str" s="89" r="M369">
        <f>AV369+BH369</f>
        <v>#NAME?</v>
      </c>
      <c t="str" s="89" r="N369">
        <f>AW369+BI369</f>
        <v>#NAME?</v>
      </c>
      <c s="90" r="O369"/>
      <c t="str" s="89" r="P369">
        <f>SUM(Q369:Z369)</f>
        <v>#NAME?</v>
      </c>
      <c t="str" s="89" r="Q369">
        <f>IF(E$8=0,0,ROUND(Q368-(E369-AB369),2))</f>
        <v>#NAME?</v>
      </c>
      <c t="str" s="89" r="R369">
        <f>IF(F$8=0,0,ROUND(R368-(F369-AC369),2))</f>
        <v>#NAME?</v>
      </c>
      <c t="str" s="89" r="S369">
        <f>IF(G$8=0,0,ROUND(S368-(G369-AD369),2))</f>
        <v>#NAME?</v>
      </c>
      <c t="str" s="89" r="T369">
        <f>IF(H$8=0,0,ROUND(T368-(H369-AE369),2))</f>
        <v>#NAME?</v>
      </c>
      <c t="str" s="89" r="U369">
        <f>IF(I$8=0,0,ROUND(U368-(I369-AF369),2))</f>
        <v>#NAME?</v>
      </c>
      <c t="str" s="89" r="V369">
        <f>IF(J$8=0,0,ROUND(V368-(J369-AG369),2))</f>
        <v> -  </v>
      </c>
      <c t="str" s="89" r="W369">
        <f>IF(K$8=0,0,ROUND(W368-(K369-AH369),2))</f>
        <v> -  </v>
      </c>
      <c t="str" s="89" r="X369">
        <f>IF(L$8=0,0,ROUND(X368-(L369-AI369),2))</f>
        <v> -  </v>
      </c>
      <c t="str" s="89" r="Y369">
        <f>IF(M$8=0,0,ROUND(Y368-(M369-AJ369),2))</f>
        <v> -  </v>
      </c>
      <c t="str" s="89" r="Z369">
        <f>IF(N$8=0,0,ROUND(Z368-(N369-AK369),2))</f>
        <v> -  </v>
      </c>
      <c s="92" r="AA369"/>
      <c t="str" s="89" r="AB369">
        <f>ROUND(Q368*E$9/12,2)</f>
        <v>#NAME?</v>
      </c>
      <c t="str" s="89" r="AC369">
        <f>ROUND(R368*F$9/12,2)</f>
        <v>#NAME?</v>
      </c>
      <c t="str" s="89" r="AD369">
        <f>ROUND(S368*G$9/12,2)</f>
        <v>#NAME?</v>
      </c>
      <c t="str" s="89" r="AE369">
        <f>ROUND(T368*H$9/12,2)</f>
        <v>#NAME?</v>
      </c>
      <c t="str" s="89" r="AF369">
        <f>ROUND(U368*I$9/12,2)</f>
        <v>#NAME?</v>
      </c>
      <c t="str" s="89" r="AG369">
        <f>ROUND(V368*J$9/12,2)</f>
        <v> -  </v>
      </c>
      <c t="str" s="89" r="AH369">
        <f>ROUND(W368*K$9/12,2)</f>
        <v> -  </v>
      </c>
      <c t="str" s="89" r="AI369">
        <f>ROUND(X368*L$9/12,2)</f>
        <v> -  </v>
      </c>
      <c t="str" s="89" r="AJ369">
        <f>ROUND(Y368*M$9/12,2)</f>
        <v> -  </v>
      </c>
      <c t="str" s="89" r="AK369">
        <f>ROUND(Z368*N$9/12,2)</f>
        <v> -  </v>
      </c>
      <c t="str" s="89" r="AL369">
        <f>SUM(AB369:AK369)</f>
        <v>#NAME?</v>
      </c>
      <c s="93" r="AM369"/>
      <c t="str" s="89" r="AN369">
        <f>IF(Q368&gt;0,IF((Q368+AB369)&lt;E$10,Q368+AB369,E$10),0)</f>
        <v>#NAME?</v>
      </c>
      <c t="str" s="89" r="AO369">
        <f>IF(R368&gt;0,IF((R368+AC369)&lt;F$10,R368+AC369,F$10),0)</f>
        <v>#NAME?</v>
      </c>
      <c t="str" s="89" r="AP369">
        <f>IF(S368&gt;0,IF((S368+AD369)&lt;G$10,S368+AD369,G$10),0)</f>
        <v>#NAME?</v>
      </c>
      <c t="str" s="89" r="AQ369">
        <f>IF(T368&gt;0,IF((T368+AE369)&lt;H$10,T368+AE369,H$10),0)</f>
        <v>#NAME?</v>
      </c>
      <c t="str" s="89" r="AR369">
        <f>IF(U368&gt;0,IF((U368+AF369)&lt;I$10,U368+AF369,I$10),0)</f>
        <v>#NAME?</v>
      </c>
      <c t="str" s="89" r="AS369">
        <f>IF(V368&gt;0,IF((V368+AG369)&lt;J$10,V368+AG369,J$10),0)</f>
        <v> -  </v>
      </c>
      <c t="str" s="89" r="AT369">
        <f>IF(W368&gt;0,IF((W368+AH369)&lt;K$10,W368+AH369,K$10),0)</f>
        <v> -  </v>
      </c>
      <c t="str" s="89" r="AU369">
        <f>IF(X368&gt;0,IF((X368+AI369)&lt;L$10,X368+AI369,L$10),0)</f>
        <v> -  </v>
      </c>
      <c t="str" s="89" r="AV369">
        <f>IF(Y368&gt;0,IF((Y368+AJ369)&lt;M$10,Y368+AJ369,M$10),0)</f>
        <v> -  </v>
      </c>
      <c t="str" s="89" r="AW369">
        <f>IF(Z368&gt;0,IF((Z368+AK369)&lt;N$10,Z368+AK369,N$10),0)</f>
        <v> -  </v>
      </c>
      <c t="str" s="89" r="AX369">
        <f>SUM(AN369:AW369)</f>
        <v>#NAME?</v>
      </c>
      <c s="89" r="AY369"/>
      <c t="str" s="91" r="AZ369">
        <f>IF(NOT(snowball),0,IF(Q368&lt;=0,0,IF(AN369+$C369&gt;Q368+AB369,Q368+AB369-AN369,$C369)))</f>
        <v>#NAME?</v>
      </c>
      <c t="str" s="89" r="BA369">
        <f>IF(NOT(snowball),0,IF(R368&lt;=0,0,IF($C369&lt;=SUM($AZ369:AZ369),0,IF(AO369+$C369-SUM($AZ369:AZ369)&gt;R368+AC369,R368+AC369-AO369,$C369-SUM($AZ369:AZ369)))))</f>
        <v>#NAME?</v>
      </c>
      <c t="str" s="89" r="BB369">
        <f>IF(NOT(snowball),0,IF(S368&lt;=0,0,IF($C369&lt;=SUM($AZ369:BA369),0,IF(AP369+$C369-SUM($AZ369:BA369)&gt;S368+AD369,S368+AD369-AP369,$C369-SUM($AZ369:BA369)))))</f>
        <v>#NAME?</v>
      </c>
      <c t="str" s="89" r="BC369">
        <f>IF(NOT(snowball),0,IF(T368&lt;=0,0,IF($C369&lt;=SUM($AZ369:BB369),0,IF(AQ369+$C369-SUM($AZ369:BB369)&gt;T368+AE369,T368+AE369-AQ369,$C369-SUM($AZ369:BB369)))))</f>
        <v>#NAME?</v>
      </c>
      <c t="str" s="89" r="BD369">
        <f>IF(NOT(snowball),0,IF(U368&lt;=0,0,IF($C369&lt;=SUM($AZ369:BC369),0,IF(AR369+$C369-SUM($AZ369:BC369)&gt;U368+AF369,U368+AF369-AR369,$C369-SUM($AZ369:BC369)))))</f>
        <v>#NAME?</v>
      </c>
      <c t="str" s="89" r="BE369">
        <f>IF(NOT(snowball),0,IF(V368&lt;=0,0,IF($C369&lt;=SUM($AZ369:BD369),0,IF(AS369+$C369-SUM($AZ369:BD369)&gt;V368+AG369,V368+AG369-AS369,$C369-SUM($AZ369:BD369)))))</f>
        <v>#NAME?</v>
      </c>
      <c t="str" s="89" r="BF369">
        <f>IF(NOT(snowball),0,IF(W368&lt;=0,0,IF($C369&lt;=SUM($AZ369:BE369),0,IF(AT369+$C369-SUM($AZ369:BE369)&gt;W368+AH369,W368+AH369-AT369,$C369-SUM($AZ369:BE369)))))</f>
        <v>#NAME?</v>
      </c>
      <c t="str" s="89" r="BG369">
        <f>IF(NOT(snowball),0,IF(X368&lt;=0,0,IF($C369&lt;=SUM($AZ369:BF369),0,IF(AU369+$C369-SUM($AZ369:BF369)&gt;X368+AI369,X368+AI369-AU369,$C369-SUM($AZ369:BF369)))))</f>
        <v>#NAME?</v>
      </c>
      <c t="str" s="89" r="BH369">
        <f>IF(NOT(snowball),0,IF(Y368&lt;=0,0,IF($C369&lt;=SUM($AZ369:BG369),0,IF(AV369+$C369-SUM($AZ369:BG369)&gt;Y368+AJ369,Y368+AJ369-AV369,$C369-SUM($AZ369:BG369)))))</f>
        <v>#NAME?</v>
      </c>
      <c t="str" s="89" r="BI369">
        <f>IF(NOT(snowball),0,IF(Z368&lt;=0,0,IF($C369&lt;=SUM($AZ369:BH369),0,IF(AW369+$C369-SUM($AZ369:BH369)&gt;Z368+AK369,Z368+AK369-AW369,$C369-SUM($AZ369:BH369)))))</f>
        <v>#NAME?</v>
      </c>
    </row>
    <row customHeight="1" r="370" ht="10.5">
      <c t="str" s="85" r="A370">
        <f>IF(SUM(Q369:Z369)&lt;=0,"",A369+1)</f>
        <v>#NAME?</v>
      </c>
      <c t="str" s="86" r="B370">
        <f>IF(A370="",NA(),DATE(YEAR(B369),MONTH(B369)+1,1))</f>
        <v>#NAME?</v>
      </c>
      <c t="str" s="87" r="C370">
        <f>IF(A370="","",IF(snowball,IF(($E$5-AX370)&lt;0,0,$E$5-AX370),"n/a")+D370)</f>
        <v>#NAME?</v>
      </c>
      <c s="88" r="D370"/>
      <c t="str" s="89" r="E370">
        <f>AN370+AZ370</f>
        <v>#NAME?</v>
      </c>
      <c t="str" s="89" r="F370">
        <f>AO370+BA370</f>
        <v>#NAME?</v>
      </c>
      <c t="str" s="89" r="G370">
        <f>AP370+BB370</f>
        <v>#NAME?</v>
      </c>
      <c t="str" s="89" r="H370">
        <f>AQ370+BC370</f>
        <v>#NAME?</v>
      </c>
      <c t="str" s="89" r="I370">
        <f>AR370+BD370</f>
        <v>#NAME?</v>
      </c>
      <c t="str" s="89" r="J370">
        <f>AS370+BE370</f>
        <v>#NAME?</v>
      </c>
      <c t="str" s="89" r="K370">
        <f>AT370+BF370</f>
        <v>#NAME?</v>
      </c>
      <c t="str" s="89" r="L370">
        <f>AU370+BG370</f>
        <v>#NAME?</v>
      </c>
      <c t="str" s="89" r="M370">
        <f>AV370+BH370</f>
        <v>#NAME?</v>
      </c>
      <c t="str" s="89" r="N370">
        <f>AW370+BI370</f>
        <v>#NAME?</v>
      </c>
      <c s="90" r="O370"/>
      <c t="str" s="89" r="P370">
        <f>SUM(Q370:Z370)</f>
        <v>#NAME?</v>
      </c>
      <c t="str" s="89" r="Q370">
        <f>IF(E$8=0,0,ROUND(Q369-(E370-AB370),2))</f>
        <v>#NAME?</v>
      </c>
      <c t="str" s="89" r="R370">
        <f>IF(F$8=0,0,ROUND(R369-(F370-AC370),2))</f>
        <v>#NAME?</v>
      </c>
      <c t="str" s="89" r="S370">
        <f>IF(G$8=0,0,ROUND(S369-(G370-AD370),2))</f>
        <v>#NAME?</v>
      </c>
      <c t="str" s="89" r="T370">
        <f>IF(H$8=0,0,ROUND(T369-(H370-AE370),2))</f>
        <v>#NAME?</v>
      </c>
      <c t="str" s="89" r="U370">
        <f>IF(I$8=0,0,ROUND(U369-(I370-AF370),2))</f>
        <v>#NAME?</v>
      </c>
      <c t="str" s="89" r="V370">
        <f>IF(J$8=0,0,ROUND(V369-(J370-AG370),2))</f>
        <v> -  </v>
      </c>
      <c t="str" s="89" r="W370">
        <f>IF(K$8=0,0,ROUND(W369-(K370-AH370),2))</f>
        <v> -  </v>
      </c>
      <c t="str" s="89" r="X370">
        <f>IF(L$8=0,0,ROUND(X369-(L370-AI370),2))</f>
        <v> -  </v>
      </c>
      <c t="str" s="89" r="Y370">
        <f>IF(M$8=0,0,ROUND(Y369-(M370-AJ370),2))</f>
        <v> -  </v>
      </c>
      <c t="str" s="89" r="Z370">
        <f>IF(N$8=0,0,ROUND(Z369-(N370-AK370),2))</f>
        <v> -  </v>
      </c>
      <c s="92" r="AA370"/>
      <c t="str" s="89" r="AB370">
        <f>ROUND(Q369*E$9/12,2)</f>
        <v>#NAME?</v>
      </c>
      <c t="str" s="89" r="AC370">
        <f>ROUND(R369*F$9/12,2)</f>
        <v>#NAME?</v>
      </c>
      <c t="str" s="89" r="AD370">
        <f>ROUND(S369*G$9/12,2)</f>
        <v>#NAME?</v>
      </c>
      <c t="str" s="89" r="AE370">
        <f>ROUND(T369*H$9/12,2)</f>
        <v>#NAME?</v>
      </c>
      <c t="str" s="89" r="AF370">
        <f>ROUND(U369*I$9/12,2)</f>
        <v>#NAME?</v>
      </c>
      <c t="str" s="89" r="AG370">
        <f>ROUND(V369*J$9/12,2)</f>
        <v> -  </v>
      </c>
      <c t="str" s="89" r="AH370">
        <f>ROUND(W369*K$9/12,2)</f>
        <v> -  </v>
      </c>
      <c t="str" s="89" r="AI370">
        <f>ROUND(X369*L$9/12,2)</f>
        <v> -  </v>
      </c>
      <c t="str" s="89" r="AJ370">
        <f>ROUND(Y369*M$9/12,2)</f>
        <v> -  </v>
      </c>
      <c t="str" s="89" r="AK370">
        <f>ROUND(Z369*N$9/12,2)</f>
        <v> -  </v>
      </c>
      <c t="str" s="89" r="AL370">
        <f>SUM(AB370:AK370)</f>
        <v>#NAME?</v>
      </c>
      <c s="93" r="AM370"/>
      <c t="str" s="89" r="AN370">
        <f>IF(Q369&gt;0,IF((Q369+AB370)&lt;E$10,Q369+AB370,E$10),0)</f>
        <v>#NAME?</v>
      </c>
      <c t="str" s="89" r="AO370">
        <f>IF(R369&gt;0,IF((R369+AC370)&lt;F$10,R369+AC370,F$10),0)</f>
        <v>#NAME?</v>
      </c>
      <c t="str" s="89" r="AP370">
        <f>IF(S369&gt;0,IF((S369+AD370)&lt;G$10,S369+AD370,G$10),0)</f>
        <v>#NAME?</v>
      </c>
      <c t="str" s="89" r="AQ370">
        <f>IF(T369&gt;0,IF((T369+AE370)&lt;H$10,T369+AE370,H$10),0)</f>
        <v>#NAME?</v>
      </c>
      <c t="str" s="89" r="AR370">
        <f>IF(U369&gt;0,IF((U369+AF370)&lt;I$10,U369+AF370,I$10),0)</f>
        <v>#NAME?</v>
      </c>
      <c t="str" s="89" r="AS370">
        <f>IF(V369&gt;0,IF((V369+AG370)&lt;J$10,V369+AG370,J$10),0)</f>
        <v> -  </v>
      </c>
      <c t="str" s="89" r="AT370">
        <f>IF(W369&gt;0,IF((W369+AH370)&lt;K$10,W369+AH370,K$10),0)</f>
        <v> -  </v>
      </c>
      <c t="str" s="89" r="AU370">
        <f>IF(X369&gt;0,IF((X369+AI370)&lt;L$10,X369+AI370,L$10),0)</f>
        <v> -  </v>
      </c>
      <c t="str" s="89" r="AV370">
        <f>IF(Y369&gt;0,IF((Y369+AJ370)&lt;M$10,Y369+AJ370,M$10),0)</f>
        <v> -  </v>
      </c>
      <c t="str" s="89" r="AW370">
        <f>IF(Z369&gt;0,IF((Z369+AK370)&lt;N$10,Z369+AK370,N$10),0)</f>
        <v> -  </v>
      </c>
      <c t="str" s="89" r="AX370">
        <f>SUM(AN370:AW370)</f>
        <v>#NAME?</v>
      </c>
      <c s="89" r="AY370"/>
      <c t="str" s="91" r="AZ370">
        <f>IF(NOT(snowball),0,IF(Q369&lt;=0,0,IF(AN370+$C370&gt;Q369+AB370,Q369+AB370-AN370,$C370)))</f>
        <v>#NAME?</v>
      </c>
      <c t="str" s="89" r="BA370">
        <f>IF(NOT(snowball),0,IF(R369&lt;=0,0,IF($C370&lt;=SUM($AZ370:AZ370),0,IF(AO370+$C370-SUM($AZ370:AZ370)&gt;R369+AC370,R369+AC370-AO370,$C370-SUM($AZ370:AZ370)))))</f>
        <v>#NAME?</v>
      </c>
      <c t="str" s="89" r="BB370">
        <f>IF(NOT(snowball),0,IF(S369&lt;=0,0,IF($C370&lt;=SUM($AZ370:BA370),0,IF(AP370+$C370-SUM($AZ370:BA370)&gt;S369+AD370,S369+AD370-AP370,$C370-SUM($AZ370:BA370)))))</f>
        <v>#NAME?</v>
      </c>
      <c t="str" s="89" r="BC370">
        <f>IF(NOT(snowball),0,IF(T369&lt;=0,0,IF($C370&lt;=SUM($AZ370:BB370),0,IF(AQ370+$C370-SUM($AZ370:BB370)&gt;T369+AE370,T369+AE370-AQ370,$C370-SUM($AZ370:BB370)))))</f>
        <v>#NAME?</v>
      </c>
      <c t="str" s="89" r="BD370">
        <f>IF(NOT(snowball),0,IF(U369&lt;=0,0,IF($C370&lt;=SUM($AZ370:BC370),0,IF(AR370+$C370-SUM($AZ370:BC370)&gt;U369+AF370,U369+AF370-AR370,$C370-SUM($AZ370:BC370)))))</f>
        <v>#NAME?</v>
      </c>
      <c t="str" s="89" r="BE370">
        <f>IF(NOT(snowball),0,IF(V369&lt;=0,0,IF($C370&lt;=SUM($AZ370:BD370),0,IF(AS370+$C370-SUM($AZ370:BD370)&gt;V369+AG370,V369+AG370-AS370,$C370-SUM($AZ370:BD370)))))</f>
        <v>#NAME?</v>
      </c>
      <c t="str" s="89" r="BF370">
        <f>IF(NOT(snowball),0,IF(W369&lt;=0,0,IF($C370&lt;=SUM($AZ370:BE370),0,IF(AT370+$C370-SUM($AZ370:BE370)&gt;W369+AH370,W369+AH370-AT370,$C370-SUM($AZ370:BE370)))))</f>
        <v>#NAME?</v>
      </c>
      <c t="str" s="89" r="BG370">
        <f>IF(NOT(snowball),0,IF(X369&lt;=0,0,IF($C370&lt;=SUM($AZ370:BF370),0,IF(AU370+$C370-SUM($AZ370:BF370)&gt;X369+AI370,X369+AI370-AU370,$C370-SUM($AZ370:BF370)))))</f>
        <v>#NAME?</v>
      </c>
      <c t="str" s="89" r="BH370">
        <f>IF(NOT(snowball),0,IF(Y369&lt;=0,0,IF($C370&lt;=SUM($AZ370:BG370),0,IF(AV370+$C370-SUM($AZ370:BG370)&gt;Y369+AJ370,Y369+AJ370-AV370,$C370-SUM($AZ370:BG370)))))</f>
        <v>#NAME?</v>
      </c>
      <c t="str" s="89" r="BI370">
        <f>IF(NOT(snowball),0,IF(Z369&lt;=0,0,IF($C370&lt;=SUM($AZ370:BH370),0,IF(AW370+$C370-SUM($AZ370:BH370)&gt;Z369+AK370,Z369+AK370-AW370,$C370-SUM($AZ370:BH370)))))</f>
        <v>#NAME?</v>
      </c>
    </row>
    <row customHeight="1" r="371" ht="10.5">
      <c t="str" s="85" r="A371">
        <f>IF(SUM(Q370:Z370)&lt;=0,"",A370+1)</f>
        <v>#NAME?</v>
      </c>
      <c t="str" s="86" r="B371">
        <f>IF(A371="",NA(),DATE(YEAR(B370),MONTH(B370)+1,1))</f>
        <v>#NAME?</v>
      </c>
      <c t="str" s="87" r="C371">
        <f>IF(A371="","",IF(snowball,IF(($E$5-AX371)&lt;0,0,$E$5-AX371),"n/a")+D371)</f>
        <v>#NAME?</v>
      </c>
      <c s="88" r="D371"/>
      <c t="str" s="89" r="E371">
        <f>AN371+AZ371</f>
        <v>#NAME?</v>
      </c>
      <c t="str" s="89" r="F371">
        <f>AO371+BA371</f>
        <v>#NAME?</v>
      </c>
      <c t="str" s="89" r="G371">
        <f>AP371+BB371</f>
        <v>#NAME?</v>
      </c>
      <c t="str" s="89" r="H371">
        <f>AQ371+BC371</f>
        <v>#NAME?</v>
      </c>
      <c t="str" s="89" r="I371">
        <f>AR371+BD371</f>
        <v>#NAME?</v>
      </c>
      <c t="str" s="89" r="J371">
        <f>AS371+BE371</f>
        <v>#NAME?</v>
      </c>
      <c t="str" s="89" r="K371">
        <f>AT371+BF371</f>
        <v>#NAME?</v>
      </c>
      <c t="str" s="89" r="L371">
        <f>AU371+BG371</f>
        <v>#NAME?</v>
      </c>
      <c t="str" s="89" r="M371">
        <f>AV371+BH371</f>
        <v>#NAME?</v>
      </c>
      <c t="str" s="89" r="N371">
        <f>AW371+BI371</f>
        <v>#NAME?</v>
      </c>
      <c s="90" r="O371"/>
      <c t="str" s="89" r="P371">
        <f>SUM(Q371:Z371)</f>
        <v>#NAME?</v>
      </c>
      <c t="str" s="89" r="Q371">
        <f>IF(E$8=0,0,ROUND(Q370-(E371-AB371),2))</f>
        <v>#NAME?</v>
      </c>
      <c t="str" s="89" r="R371">
        <f>IF(F$8=0,0,ROUND(R370-(F371-AC371),2))</f>
        <v>#NAME?</v>
      </c>
      <c t="str" s="89" r="S371">
        <f>IF(G$8=0,0,ROUND(S370-(G371-AD371),2))</f>
        <v>#NAME?</v>
      </c>
      <c t="str" s="89" r="T371">
        <f>IF(H$8=0,0,ROUND(T370-(H371-AE371),2))</f>
        <v>#NAME?</v>
      </c>
      <c t="str" s="89" r="U371">
        <f>IF(I$8=0,0,ROUND(U370-(I371-AF371),2))</f>
        <v>#NAME?</v>
      </c>
      <c t="str" s="89" r="V371">
        <f>IF(J$8=0,0,ROUND(V370-(J371-AG371),2))</f>
        <v> -  </v>
      </c>
      <c t="str" s="89" r="W371">
        <f>IF(K$8=0,0,ROUND(W370-(K371-AH371),2))</f>
        <v> -  </v>
      </c>
      <c t="str" s="89" r="X371">
        <f>IF(L$8=0,0,ROUND(X370-(L371-AI371),2))</f>
        <v> -  </v>
      </c>
      <c t="str" s="89" r="Y371">
        <f>IF(M$8=0,0,ROUND(Y370-(M371-AJ371),2))</f>
        <v> -  </v>
      </c>
      <c t="str" s="89" r="Z371">
        <f>IF(N$8=0,0,ROUND(Z370-(N371-AK371),2))</f>
        <v> -  </v>
      </c>
      <c s="92" r="AA371"/>
      <c t="str" s="89" r="AB371">
        <f>ROUND(Q370*E$9/12,2)</f>
        <v>#NAME?</v>
      </c>
      <c t="str" s="89" r="AC371">
        <f>ROUND(R370*F$9/12,2)</f>
        <v>#NAME?</v>
      </c>
      <c t="str" s="89" r="AD371">
        <f>ROUND(S370*G$9/12,2)</f>
        <v>#NAME?</v>
      </c>
      <c t="str" s="89" r="AE371">
        <f>ROUND(T370*H$9/12,2)</f>
        <v>#NAME?</v>
      </c>
      <c t="str" s="89" r="AF371">
        <f>ROUND(U370*I$9/12,2)</f>
        <v>#NAME?</v>
      </c>
      <c t="str" s="89" r="AG371">
        <f>ROUND(V370*J$9/12,2)</f>
        <v> -  </v>
      </c>
      <c t="str" s="89" r="AH371">
        <f>ROUND(W370*K$9/12,2)</f>
        <v> -  </v>
      </c>
      <c t="str" s="89" r="AI371">
        <f>ROUND(X370*L$9/12,2)</f>
        <v> -  </v>
      </c>
      <c t="str" s="89" r="AJ371">
        <f>ROUND(Y370*M$9/12,2)</f>
        <v> -  </v>
      </c>
      <c t="str" s="89" r="AK371">
        <f>ROUND(Z370*N$9/12,2)</f>
        <v> -  </v>
      </c>
      <c t="str" s="89" r="AL371">
        <f>SUM(AB371:AK371)</f>
        <v>#NAME?</v>
      </c>
      <c s="93" r="AM371"/>
      <c t="str" s="89" r="AN371">
        <f>IF(Q370&gt;0,IF((Q370+AB371)&lt;E$10,Q370+AB371,E$10),0)</f>
        <v>#NAME?</v>
      </c>
      <c t="str" s="89" r="AO371">
        <f>IF(R370&gt;0,IF((R370+AC371)&lt;F$10,R370+AC371,F$10),0)</f>
        <v>#NAME?</v>
      </c>
      <c t="str" s="89" r="AP371">
        <f>IF(S370&gt;0,IF((S370+AD371)&lt;G$10,S370+AD371,G$10),0)</f>
        <v>#NAME?</v>
      </c>
      <c t="str" s="89" r="AQ371">
        <f>IF(T370&gt;0,IF((T370+AE371)&lt;H$10,T370+AE371,H$10),0)</f>
        <v>#NAME?</v>
      </c>
      <c t="str" s="89" r="AR371">
        <f>IF(U370&gt;0,IF((U370+AF371)&lt;I$10,U370+AF371,I$10),0)</f>
        <v>#NAME?</v>
      </c>
      <c t="str" s="89" r="AS371">
        <f>IF(V370&gt;0,IF((V370+AG371)&lt;J$10,V370+AG371,J$10),0)</f>
        <v> -  </v>
      </c>
      <c t="str" s="89" r="AT371">
        <f>IF(W370&gt;0,IF((W370+AH371)&lt;K$10,W370+AH371,K$10),0)</f>
        <v> -  </v>
      </c>
      <c t="str" s="89" r="AU371">
        <f>IF(X370&gt;0,IF((X370+AI371)&lt;L$10,X370+AI371,L$10),0)</f>
        <v> -  </v>
      </c>
      <c t="str" s="89" r="AV371">
        <f>IF(Y370&gt;0,IF((Y370+AJ371)&lt;M$10,Y370+AJ371,M$10),0)</f>
        <v> -  </v>
      </c>
      <c t="str" s="89" r="AW371">
        <f>IF(Z370&gt;0,IF((Z370+AK371)&lt;N$10,Z370+AK371,N$10),0)</f>
        <v> -  </v>
      </c>
      <c t="str" s="89" r="AX371">
        <f>SUM(AN371:AW371)</f>
        <v>#NAME?</v>
      </c>
      <c s="89" r="AY371"/>
      <c t="str" s="91" r="AZ371">
        <f>IF(NOT(snowball),0,IF(Q370&lt;=0,0,IF(AN371+$C371&gt;Q370+AB371,Q370+AB371-AN371,$C371)))</f>
        <v>#NAME?</v>
      </c>
      <c t="str" s="89" r="BA371">
        <f>IF(NOT(snowball),0,IF(R370&lt;=0,0,IF($C371&lt;=SUM($AZ371:AZ371),0,IF(AO371+$C371-SUM($AZ371:AZ371)&gt;R370+AC371,R370+AC371-AO371,$C371-SUM($AZ371:AZ371)))))</f>
        <v>#NAME?</v>
      </c>
      <c t="str" s="89" r="BB371">
        <f>IF(NOT(snowball),0,IF(S370&lt;=0,0,IF($C371&lt;=SUM($AZ371:BA371),0,IF(AP371+$C371-SUM($AZ371:BA371)&gt;S370+AD371,S370+AD371-AP371,$C371-SUM($AZ371:BA371)))))</f>
        <v>#NAME?</v>
      </c>
      <c t="str" s="89" r="BC371">
        <f>IF(NOT(snowball),0,IF(T370&lt;=0,0,IF($C371&lt;=SUM($AZ371:BB371),0,IF(AQ371+$C371-SUM($AZ371:BB371)&gt;T370+AE371,T370+AE371-AQ371,$C371-SUM($AZ371:BB371)))))</f>
        <v>#NAME?</v>
      </c>
      <c t="str" s="89" r="BD371">
        <f>IF(NOT(snowball),0,IF(U370&lt;=0,0,IF($C371&lt;=SUM($AZ371:BC371),0,IF(AR371+$C371-SUM($AZ371:BC371)&gt;U370+AF371,U370+AF371-AR371,$C371-SUM($AZ371:BC371)))))</f>
        <v>#NAME?</v>
      </c>
      <c t="str" s="89" r="BE371">
        <f>IF(NOT(snowball),0,IF(V370&lt;=0,0,IF($C371&lt;=SUM($AZ371:BD371),0,IF(AS371+$C371-SUM($AZ371:BD371)&gt;V370+AG371,V370+AG371-AS371,$C371-SUM($AZ371:BD371)))))</f>
        <v>#NAME?</v>
      </c>
      <c t="str" s="89" r="BF371">
        <f>IF(NOT(snowball),0,IF(W370&lt;=0,0,IF($C371&lt;=SUM($AZ371:BE371),0,IF(AT371+$C371-SUM($AZ371:BE371)&gt;W370+AH371,W370+AH371-AT371,$C371-SUM($AZ371:BE371)))))</f>
        <v>#NAME?</v>
      </c>
      <c t="str" s="89" r="BG371">
        <f>IF(NOT(snowball),0,IF(X370&lt;=0,0,IF($C371&lt;=SUM($AZ371:BF371),0,IF(AU371+$C371-SUM($AZ371:BF371)&gt;X370+AI371,X370+AI371-AU371,$C371-SUM($AZ371:BF371)))))</f>
        <v>#NAME?</v>
      </c>
      <c t="str" s="89" r="BH371">
        <f>IF(NOT(snowball),0,IF(Y370&lt;=0,0,IF($C371&lt;=SUM($AZ371:BG371),0,IF(AV371+$C371-SUM($AZ371:BG371)&gt;Y370+AJ371,Y370+AJ371-AV371,$C371-SUM($AZ371:BG371)))))</f>
        <v>#NAME?</v>
      </c>
      <c t="str" s="89" r="BI371">
        <f>IF(NOT(snowball),0,IF(Z370&lt;=0,0,IF($C371&lt;=SUM($AZ371:BH371),0,IF(AW371+$C371-SUM($AZ371:BH371)&gt;Z370+AK371,Z370+AK371-AW371,$C371-SUM($AZ371:BH371)))))</f>
        <v>#NAME?</v>
      </c>
    </row>
    <row customHeight="1" r="372" ht="10.5">
      <c t="str" s="85" r="A372">
        <f>IF(SUM(Q371:Z371)&lt;=0,"",A371+1)</f>
        <v>#NAME?</v>
      </c>
      <c t="str" s="86" r="B372">
        <f>IF(A372="",NA(),DATE(YEAR(B371),MONTH(B371)+1,1))</f>
        <v>#NAME?</v>
      </c>
      <c t="str" s="87" r="C372">
        <f>IF(A372="","",IF(snowball,IF(($E$5-AX372)&lt;0,0,$E$5-AX372),"n/a")+D372)</f>
        <v>#NAME?</v>
      </c>
      <c s="88" r="D372"/>
      <c t="str" s="89" r="E372">
        <f>AN372+AZ372</f>
        <v>#NAME?</v>
      </c>
      <c t="str" s="89" r="F372">
        <f>AO372+BA372</f>
        <v>#NAME?</v>
      </c>
      <c t="str" s="89" r="G372">
        <f>AP372+BB372</f>
        <v>#NAME?</v>
      </c>
      <c t="str" s="89" r="H372">
        <f>AQ372+BC372</f>
        <v>#NAME?</v>
      </c>
      <c t="str" s="89" r="I372">
        <f>AR372+BD372</f>
        <v>#NAME?</v>
      </c>
      <c t="str" s="89" r="J372">
        <f>AS372+BE372</f>
        <v>#NAME?</v>
      </c>
      <c t="str" s="89" r="K372">
        <f>AT372+BF372</f>
        <v>#NAME?</v>
      </c>
      <c t="str" s="89" r="L372">
        <f>AU372+BG372</f>
        <v>#NAME?</v>
      </c>
      <c t="str" s="89" r="M372">
        <f>AV372+BH372</f>
        <v>#NAME?</v>
      </c>
      <c t="str" s="89" r="N372">
        <f>AW372+BI372</f>
        <v>#NAME?</v>
      </c>
      <c s="90" r="O372"/>
      <c t="str" s="89" r="P372">
        <f>SUM(Q372:Z372)</f>
        <v>#NAME?</v>
      </c>
      <c t="str" s="89" r="Q372">
        <f>IF(E$8=0,0,ROUND(Q371-(E372-AB372),2))</f>
        <v>#NAME?</v>
      </c>
      <c t="str" s="89" r="R372">
        <f>IF(F$8=0,0,ROUND(R371-(F372-AC372),2))</f>
        <v>#NAME?</v>
      </c>
      <c t="str" s="89" r="S372">
        <f>IF(G$8=0,0,ROUND(S371-(G372-AD372),2))</f>
        <v>#NAME?</v>
      </c>
      <c t="str" s="89" r="T372">
        <f>IF(H$8=0,0,ROUND(T371-(H372-AE372),2))</f>
        <v>#NAME?</v>
      </c>
      <c t="str" s="89" r="U372">
        <f>IF(I$8=0,0,ROUND(U371-(I372-AF372),2))</f>
        <v>#NAME?</v>
      </c>
      <c t="str" s="89" r="V372">
        <f>IF(J$8=0,0,ROUND(V371-(J372-AG372),2))</f>
        <v> -  </v>
      </c>
      <c t="str" s="89" r="W372">
        <f>IF(K$8=0,0,ROUND(W371-(K372-AH372),2))</f>
        <v> -  </v>
      </c>
      <c t="str" s="89" r="X372">
        <f>IF(L$8=0,0,ROUND(X371-(L372-AI372),2))</f>
        <v> -  </v>
      </c>
      <c t="str" s="89" r="Y372">
        <f>IF(M$8=0,0,ROUND(Y371-(M372-AJ372),2))</f>
        <v> -  </v>
      </c>
      <c t="str" s="89" r="Z372">
        <f>IF(N$8=0,0,ROUND(Z371-(N372-AK372),2))</f>
        <v> -  </v>
      </c>
      <c s="92" r="AA372"/>
      <c t="str" s="89" r="AB372">
        <f>ROUND(Q371*E$9/12,2)</f>
        <v>#NAME?</v>
      </c>
      <c t="str" s="89" r="AC372">
        <f>ROUND(R371*F$9/12,2)</f>
        <v>#NAME?</v>
      </c>
      <c t="str" s="89" r="AD372">
        <f>ROUND(S371*G$9/12,2)</f>
        <v>#NAME?</v>
      </c>
      <c t="str" s="89" r="AE372">
        <f>ROUND(T371*H$9/12,2)</f>
        <v>#NAME?</v>
      </c>
      <c t="str" s="89" r="AF372">
        <f>ROUND(U371*I$9/12,2)</f>
        <v>#NAME?</v>
      </c>
      <c t="str" s="89" r="AG372">
        <f>ROUND(V371*J$9/12,2)</f>
        <v> -  </v>
      </c>
      <c t="str" s="89" r="AH372">
        <f>ROUND(W371*K$9/12,2)</f>
        <v> -  </v>
      </c>
      <c t="str" s="89" r="AI372">
        <f>ROUND(X371*L$9/12,2)</f>
        <v> -  </v>
      </c>
      <c t="str" s="89" r="AJ372">
        <f>ROUND(Y371*M$9/12,2)</f>
        <v> -  </v>
      </c>
      <c t="str" s="89" r="AK372">
        <f>ROUND(Z371*N$9/12,2)</f>
        <v> -  </v>
      </c>
      <c t="str" s="89" r="AL372">
        <f>SUM(AB372:AK372)</f>
        <v>#NAME?</v>
      </c>
      <c s="93" r="AM372"/>
      <c t="str" s="89" r="AN372">
        <f>IF(Q371&gt;0,IF((Q371+AB372)&lt;E$10,Q371+AB372,E$10),0)</f>
        <v>#NAME?</v>
      </c>
      <c t="str" s="89" r="AO372">
        <f>IF(R371&gt;0,IF((R371+AC372)&lt;F$10,R371+AC372,F$10),0)</f>
        <v>#NAME?</v>
      </c>
      <c t="str" s="89" r="AP372">
        <f>IF(S371&gt;0,IF((S371+AD372)&lt;G$10,S371+AD372,G$10),0)</f>
        <v>#NAME?</v>
      </c>
      <c t="str" s="89" r="AQ372">
        <f>IF(T371&gt;0,IF((T371+AE372)&lt;H$10,T371+AE372,H$10),0)</f>
        <v>#NAME?</v>
      </c>
      <c t="str" s="89" r="AR372">
        <f>IF(U371&gt;0,IF((U371+AF372)&lt;I$10,U371+AF372,I$10),0)</f>
        <v>#NAME?</v>
      </c>
      <c t="str" s="89" r="AS372">
        <f>IF(V371&gt;0,IF((V371+AG372)&lt;J$10,V371+AG372,J$10),0)</f>
        <v> -  </v>
      </c>
      <c t="str" s="89" r="AT372">
        <f>IF(W371&gt;0,IF((W371+AH372)&lt;K$10,W371+AH372,K$10),0)</f>
        <v> -  </v>
      </c>
      <c t="str" s="89" r="AU372">
        <f>IF(X371&gt;0,IF((X371+AI372)&lt;L$10,X371+AI372,L$10),0)</f>
        <v> -  </v>
      </c>
      <c t="str" s="89" r="AV372">
        <f>IF(Y371&gt;0,IF((Y371+AJ372)&lt;M$10,Y371+AJ372,M$10),0)</f>
        <v> -  </v>
      </c>
      <c t="str" s="89" r="AW372">
        <f>IF(Z371&gt;0,IF((Z371+AK372)&lt;N$10,Z371+AK372,N$10),0)</f>
        <v> -  </v>
      </c>
      <c t="str" s="89" r="AX372">
        <f>SUM(AN372:AW372)</f>
        <v>#NAME?</v>
      </c>
      <c s="89" r="AY372"/>
      <c t="str" s="91" r="AZ372">
        <f>IF(NOT(snowball),0,IF(Q371&lt;=0,0,IF(AN372+$C372&gt;Q371+AB372,Q371+AB372-AN372,$C372)))</f>
        <v>#NAME?</v>
      </c>
      <c t="str" s="89" r="BA372">
        <f>IF(NOT(snowball),0,IF(R371&lt;=0,0,IF($C372&lt;=SUM($AZ372:AZ372),0,IF(AO372+$C372-SUM($AZ372:AZ372)&gt;R371+AC372,R371+AC372-AO372,$C372-SUM($AZ372:AZ372)))))</f>
        <v>#NAME?</v>
      </c>
      <c t="str" s="89" r="BB372">
        <f>IF(NOT(snowball),0,IF(S371&lt;=0,0,IF($C372&lt;=SUM($AZ372:BA372),0,IF(AP372+$C372-SUM($AZ372:BA372)&gt;S371+AD372,S371+AD372-AP372,$C372-SUM($AZ372:BA372)))))</f>
        <v>#NAME?</v>
      </c>
      <c t="str" s="89" r="BC372">
        <f>IF(NOT(snowball),0,IF(T371&lt;=0,0,IF($C372&lt;=SUM($AZ372:BB372),0,IF(AQ372+$C372-SUM($AZ372:BB372)&gt;T371+AE372,T371+AE372-AQ372,$C372-SUM($AZ372:BB372)))))</f>
        <v>#NAME?</v>
      </c>
      <c t="str" s="89" r="BD372">
        <f>IF(NOT(snowball),0,IF(U371&lt;=0,0,IF($C372&lt;=SUM($AZ372:BC372),0,IF(AR372+$C372-SUM($AZ372:BC372)&gt;U371+AF372,U371+AF372-AR372,$C372-SUM($AZ372:BC372)))))</f>
        <v>#NAME?</v>
      </c>
      <c t="str" s="89" r="BE372">
        <f>IF(NOT(snowball),0,IF(V371&lt;=0,0,IF($C372&lt;=SUM($AZ372:BD372),0,IF(AS372+$C372-SUM($AZ372:BD372)&gt;V371+AG372,V371+AG372-AS372,$C372-SUM($AZ372:BD372)))))</f>
        <v>#NAME?</v>
      </c>
      <c t="str" s="89" r="BF372">
        <f>IF(NOT(snowball),0,IF(W371&lt;=0,0,IF($C372&lt;=SUM($AZ372:BE372),0,IF(AT372+$C372-SUM($AZ372:BE372)&gt;W371+AH372,W371+AH372-AT372,$C372-SUM($AZ372:BE372)))))</f>
        <v>#NAME?</v>
      </c>
      <c t="str" s="89" r="BG372">
        <f>IF(NOT(snowball),0,IF(X371&lt;=0,0,IF($C372&lt;=SUM($AZ372:BF372),0,IF(AU372+$C372-SUM($AZ372:BF372)&gt;X371+AI372,X371+AI372-AU372,$C372-SUM($AZ372:BF372)))))</f>
        <v>#NAME?</v>
      </c>
      <c t="str" s="89" r="BH372">
        <f>IF(NOT(snowball),0,IF(Y371&lt;=0,0,IF($C372&lt;=SUM($AZ372:BG372),0,IF(AV372+$C372-SUM($AZ372:BG372)&gt;Y371+AJ372,Y371+AJ372-AV372,$C372-SUM($AZ372:BG372)))))</f>
        <v>#NAME?</v>
      </c>
      <c t="str" s="89" r="BI372">
        <f>IF(NOT(snowball),0,IF(Z371&lt;=0,0,IF($C372&lt;=SUM($AZ372:BH372),0,IF(AW372+$C372-SUM($AZ372:BH372)&gt;Z371+AK372,Z371+AK372-AW372,$C372-SUM($AZ372:BH372)))))</f>
        <v>#NAME?</v>
      </c>
    </row>
    <row customHeight="1" r="373" ht="10.5">
      <c t="str" s="85" r="A373">
        <f>IF(SUM(Q372:Z372)&lt;=0,"",A372+1)</f>
        <v>#NAME?</v>
      </c>
      <c t="str" s="86" r="B373">
        <f>IF(A373="",NA(),DATE(YEAR(B372),MONTH(B372)+1,1))</f>
        <v>#NAME?</v>
      </c>
      <c t="str" s="87" r="C373">
        <f>IF(A373="","",IF(snowball,IF(($E$5-AX373)&lt;0,0,$E$5-AX373),"n/a")+D373)</f>
        <v>#NAME?</v>
      </c>
      <c s="88" r="D373"/>
      <c t="str" s="89" r="E373">
        <f>AN373+AZ373</f>
        <v>#NAME?</v>
      </c>
      <c t="str" s="89" r="F373">
        <f>AO373+BA373</f>
        <v>#NAME?</v>
      </c>
      <c t="str" s="89" r="G373">
        <f>AP373+BB373</f>
        <v>#NAME?</v>
      </c>
      <c t="str" s="89" r="H373">
        <f>AQ373+BC373</f>
        <v>#NAME?</v>
      </c>
      <c t="str" s="89" r="I373">
        <f>AR373+BD373</f>
        <v>#NAME?</v>
      </c>
      <c t="str" s="89" r="J373">
        <f>AS373+BE373</f>
        <v>#NAME?</v>
      </c>
      <c t="str" s="89" r="K373">
        <f>AT373+BF373</f>
        <v>#NAME?</v>
      </c>
      <c t="str" s="89" r="L373">
        <f>AU373+BG373</f>
        <v>#NAME?</v>
      </c>
      <c t="str" s="89" r="M373">
        <f>AV373+BH373</f>
        <v>#NAME?</v>
      </c>
      <c t="str" s="89" r="N373">
        <f>AW373+BI373</f>
        <v>#NAME?</v>
      </c>
      <c s="90" r="O373"/>
      <c t="str" s="89" r="P373">
        <f>SUM(Q373:Z373)</f>
        <v>#NAME?</v>
      </c>
      <c t="str" s="89" r="Q373">
        <f>IF(E$8=0,0,ROUND(Q372-(E373-AB373),2))</f>
        <v>#NAME?</v>
      </c>
      <c t="str" s="89" r="R373">
        <f>IF(F$8=0,0,ROUND(R372-(F373-AC373),2))</f>
        <v>#NAME?</v>
      </c>
      <c t="str" s="89" r="S373">
        <f>IF(G$8=0,0,ROUND(S372-(G373-AD373),2))</f>
        <v>#NAME?</v>
      </c>
      <c t="str" s="89" r="T373">
        <f>IF(H$8=0,0,ROUND(T372-(H373-AE373),2))</f>
        <v>#NAME?</v>
      </c>
      <c t="str" s="89" r="U373">
        <f>IF(I$8=0,0,ROUND(U372-(I373-AF373),2))</f>
        <v>#NAME?</v>
      </c>
      <c t="str" s="89" r="V373">
        <f>IF(J$8=0,0,ROUND(V372-(J373-AG373),2))</f>
        <v> -  </v>
      </c>
      <c t="str" s="89" r="W373">
        <f>IF(K$8=0,0,ROUND(W372-(K373-AH373),2))</f>
        <v> -  </v>
      </c>
      <c t="str" s="89" r="X373">
        <f>IF(L$8=0,0,ROUND(X372-(L373-AI373),2))</f>
        <v> -  </v>
      </c>
      <c t="str" s="89" r="Y373">
        <f>IF(M$8=0,0,ROUND(Y372-(M373-AJ373),2))</f>
        <v> -  </v>
      </c>
      <c t="str" s="89" r="Z373">
        <f>IF(N$8=0,0,ROUND(Z372-(N373-AK373),2))</f>
        <v> -  </v>
      </c>
      <c s="92" r="AA373"/>
      <c t="str" s="89" r="AB373">
        <f>ROUND(Q372*E$9/12,2)</f>
        <v>#NAME?</v>
      </c>
      <c t="str" s="89" r="AC373">
        <f>ROUND(R372*F$9/12,2)</f>
        <v>#NAME?</v>
      </c>
      <c t="str" s="89" r="AD373">
        <f>ROUND(S372*G$9/12,2)</f>
        <v>#NAME?</v>
      </c>
      <c t="str" s="89" r="AE373">
        <f>ROUND(T372*H$9/12,2)</f>
        <v>#NAME?</v>
      </c>
      <c t="str" s="89" r="AF373">
        <f>ROUND(U372*I$9/12,2)</f>
        <v>#NAME?</v>
      </c>
      <c t="str" s="89" r="AG373">
        <f>ROUND(V372*J$9/12,2)</f>
        <v> -  </v>
      </c>
      <c t="str" s="89" r="AH373">
        <f>ROUND(W372*K$9/12,2)</f>
        <v> -  </v>
      </c>
      <c t="str" s="89" r="AI373">
        <f>ROUND(X372*L$9/12,2)</f>
        <v> -  </v>
      </c>
      <c t="str" s="89" r="AJ373">
        <f>ROUND(Y372*M$9/12,2)</f>
        <v> -  </v>
      </c>
      <c t="str" s="89" r="AK373">
        <f>ROUND(Z372*N$9/12,2)</f>
        <v> -  </v>
      </c>
      <c t="str" s="89" r="AL373">
        <f>SUM(AB373:AK373)</f>
        <v>#NAME?</v>
      </c>
      <c s="93" r="AM373"/>
      <c t="str" s="89" r="AN373">
        <f>IF(Q372&gt;0,IF((Q372+AB373)&lt;E$10,Q372+AB373,E$10),0)</f>
        <v>#NAME?</v>
      </c>
      <c t="str" s="89" r="AO373">
        <f>IF(R372&gt;0,IF((R372+AC373)&lt;F$10,R372+AC373,F$10),0)</f>
        <v>#NAME?</v>
      </c>
      <c t="str" s="89" r="AP373">
        <f>IF(S372&gt;0,IF((S372+AD373)&lt;G$10,S372+AD373,G$10),0)</f>
        <v>#NAME?</v>
      </c>
      <c t="str" s="89" r="AQ373">
        <f>IF(T372&gt;0,IF((T372+AE373)&lt;H$10,T372+AE373,H$10),0)</f>
        <v>#NAME?</v>
      </c>
      <c t="str" s="89" r="AR373">
        <f>IF(U372&gt;0,IF((U372+AF373)&lt;I$10,U372+AF373,I$10),0)</f>
        <v>#NAME?</v>
      </c>
      <c t="str" s="89" r="AS373">
        <f>IF(V372&gt;0,IF((V372+AG373)&lt;J$10,V372+AG373,J$10),0)</f>
        <v> -  </v>
      </c>
      <c t="str" s="89" r="AT373">
        <f>IF(W372&gt;0,IF((W372+AH373)&lt;K$10,W372+AH373,K$10),0)</f>
        <v> -  </v>
      </c>
      <c t="str" s="89" r="AU373">
        <f>IF(X372&gt;0,IF((X372+AI373)&lt;L$10,X372+AI373,L$10),0)</f>
        <v> -  </v>
      </c>
      <c t="str" s="89" r="AV373">
        <f>IF(Y372&gt;0,IF((Y372+AJ373)&lt;M$10,Y372+AJ373,M$10),0)</f>
        <v> -  </v>
      </c>
      <c t="str" s="89" r="AW373">
        <f>IF(Z372&gt;0,IF((Z372+AK373)&lt;N$10,Z372+AK373,N$10),0)</f>
        <v> -  </v>
      </c>
      <c t="str" s="89" r="AX373">
        <f>SUM(AN373:AW373)</f>
        <v>#NAME?</v>
      </c>
      <c s="89" r="AY373"/>
      <c t="str" s="91" r="AZ373">
        <f>IF(NOT(snowball),0,IF(Q372&lt;=0,0,IF(AN373+$C373&gt;Q372+AB373,Q372+AB373-AN373,$C373)))</f>
        <v>#NAME?</v>
      </c>
      <c t="str" s="89" r="BA373">
        <f>IF(NOT(snowball),0,IF(R372&lt;=0,0,IF($C373&lt;=SUM($AZ373:AZ373),0,IF(AO373+$C373-SUM($AZ373:AZ373)&gt;R372+AC373,R372+AC373-AO373,$C373-SUM($AZ373:AZ373)))))</f>
        <v>#NAME?</v>
      </c>
      <c t="str" s="89" r="BB373">
        <f>IF(NOT(snowball),0,IF(S372&lt;=0,0,IF($C373&lt;=SUM($AZ373:BA373),0,IF(AP373+$C373-SUM($AZ373:BA373)&gt;S372+AD373,S372+AD373-AP373,$C373-SUM($AZ373:BA373)))))</f>
        <v>#NAME?</v>
      </c>
      <c t="str" s="89" r="BC373">
        <f>IF(NOT(snowball),0,IF(T372&lt;=0,0,IF($C373&lt;=SUM($AZ373:BB373),0,IF(AQ373+$C373-SUM($AZ373:BB373)&gt;T372+AE373,T372+AE373-AQ373,$C373-SUM($AZ373:BB373)))))</f>
        <v>#NAME?</v>
      </c>
      <c t="str" s="89" r="BD373">
        <f>IF(NOT(snowball),0,IF(U372&lt;=0,0,IF($C373&lt;=SUM($AZ373:BC373),0,IF(AR373+$C373-SUM($AZ373:BC373)&gt;U372+AF373,U372+AF373-AR373,$C373-SUM($AZ373:BC373)))))</f>
        <v>#NAME?</v>
      </c>
      <c t="str" s="89" r="BE373">
        <f>IF(NOT(snowball),0,IF(V372&lt;=0,0,IF($C373&lt;=SUM($AZ373:BD373),0,IF(AS373+$C373-SUM($AZ373:BD373)&gt;V372+AG373,V372+AG373-AS373,$C373-SUM($AZ373:BD373)))))</f>
        <v>#NAME?</v>
      </c>
      <c t="str" s="89" r="BF373">
        <f>IF(NOT(snowball),0,IF(W372&lt;=0,0,IF($C373&lt;=SUM($AZ373:BE373),0,IF(AT373+$C373-SUM($AZ373:BE373)&gt;W372+AH373,W372+AH373-AT373,$C373-SUM($AZ373:BE373)))))</f>
        <v>#NAME?</v>
      </c>
      <c t="str" s="89" r="BG373">
        <f>IF(NOT(snowball),0,IF(X372&lt;=0,0,IF($C373&lt;=SUM($AZ373:BF373),0,IF(AU373+$C373-SUM($AZ373:BF373)&gt;X372+AI373,X372+AI373-AU373,$C373-SUM($AZ373:BF373)))))</f>
        <v>#NAME?</v>
      </c>
      <c t="str" s="89" r="BH373">
        <f>IF(NOT(snowball),0,IF(Y372&lt;=0,0,IF($C373&lt;=SUM($AZ373:BG373),0,IF(AV373+$C373-SUM($AZ373:BG373)&gt;Y372+AJ373,Y372+AJ373-AV373,$C373-SUM($AZ373:BG373)))))</f>
        <v>#NAME?</v>
      </c>
      <c t="str" s="89" r="BI373">
        <f>IF(NOT(snowball),0,IF(Z372&lt;=0,0,IF($C373&lt;=SUM($AZ373:BH373),0,IF(AW373+$C373-SUM($AZ373:BH373)&gt;Z372+AK373,Z372+AK373-AW373,$C373-SUM($AZ373:BH373)))))</f>
        <v>#NAME?</v>
      </c>
    </row>
    <row customHeight="1" r="374" ht="10.5">
      <c t="str" s="85" r="A374">
        <f>IF(SUM(Q373:Z373)&lt;=0,"",A373+1)</f>
        <v>#NAME?</v>
      </c>
      <c t="str" s="86" r="B374">
        <f>IF(A374="",NA(),DATE(YEAR(B373),MONTH(B373)+1,1))</f>
        <v>#NAME?</v>
      </c>
      <c t="str" s="87" r="C374">
        <f>IF(A374="","",IF(snowball,IF(($E$5-AX374)&lt;0,0,$E$5-AX374),"n/a")+D374)</f>
        <v>#NAME?</v>
      </c>
      <c s="88" r="D374"/>
      <c t="str" s="89" r="E374">
        <f>AN374+AZ374</f>
        <v>#NAME?</v>
      </c>
      <c t="str" s="89" r="F374">
        <f>AO374+BA374</f>
        <v>#NAME?</v>
      </c>
      <c t="str" s="89" r="G374">
        <f>AP374+BB374</f>
        <v>#NAME?</v>
      </c>
      <c t="str" s="89" r="H374">
        <f>AQ374+BC374</f>
        <v>#NAME?</v>
      </c>
      <c t="str" s="89" r="I374">
        <f>AR374+BD374</f>
        <v>#NAME?</v>
      </c>
      <c t="str" s="89" r="J374">
        <f>AS374+BE374</f>
        <v>#NAME?</v>
      </c>
      <c t="str" s="89" r="K374">
        <f>AT374+BF374</f>
        <v>#NAME?</v>
      </c>
      <c t="str" s="89" r="L374">
        <f>AU374+BG374</f>
        <v>#NAME?</v>
      </c>
      <c t="str" s="89" r="M374">
        <f>AV374+BH374</f>
        <v>#NAME?</v>
      </c>
      <c t="str" s="89" r="N374">
        <f>AW374+BI374</f>
        <v>#NAME?</v>
      </c>
      <c s="90" r="O374"/>
      <c t="str" s="89" r="P374">
        <f>SUM(Q374:Z374)</f>
        <v>#NAME?</v>
      </c>
      <c t="str" s="89" r="Q374">
        <f>IF(E$8=0,0,ROUND(Q373-(E374-AB374),2))</f>
        <v>#NAME?</v>
      </c>
      <c t="str" s="89" r="R374">
        <f>IF(F$8=0,0,ROUND(R373-(F374-AC374),2))</f>
        <v>#NAME?</v>
      </c>
      <c t="str" s="89" r="S374">
        <f>IF(G$8=0,0,ROUND(S373-(G374-AD374),2))</f>
        <v>#NAME?</v>
      </c>
      <c t="str" s="89" r="T374">
        <f>IF(H$8=0,0,ROUND(T373-(H374-AE374),2))</f>
        <v>#NAME?</v>
      </c>
      <c t="str" s="89" r="U374">
        <f>IF(I$8=0,0,ROUND(U373-(I374-AF374),2))</f>
        <v>#NAME?</v>
      </c>
      <c t="str" s="89" r="V374">
        <f>IF(J$8=0,0,ROUND(V373-(J374-AG374),2))</f>
        <v> -  </v>
      </c>
      <c t="str" s="89" r="W374">
        <f>IF(K$8=0,0,ROUND(W373-(K374-AH374),2))</f>
        <v> -  </v>
      </c>
      <c t="str" s="89" r="X374">
        <f>IF(L$8=0,0,ROUND(X373-(L374-AI374),2))</f>
        <v> -  </v>
      </c>
      <c t="str" s="89" r="Y374">
        <f>IF(M$8=0,0,ROUND(Y373-(M374-AJ374),2))</f>
        <v> -  </v>
      </c>
      <c t="str" s="89" r="Z374">
        <f>IF(N$8=0,0,ROUND(Z373-(N374-AK374),2))</f>
        <v> -  </v>
      </c>
      <c s="92" r="AA374"/>
      <c t="str" s="89" r="AB374">
        <f>ROUND(Q373*E$9/12,2)</f>
        <v>#NAME?</v>
      </c>
      <c t="str" s="89" r="AC374">
        <f>ROUND(R373*F$9/12,2)</f>
        <v>#NAME?</v>
      </c>
      <c t="str" s="89" r="AD374">
        <f>ROUND(S373*G$9/12,2)</f>
        <v>#NAME?</v>
      </c>
      <c t="str" s="89" r="AE374">
        <f>ROUND(T373*H$9/12,2)</f>
        <v>#NAME?</v>
      </c>
      <c t="str" s="89" r="AF374">
        <f>ROUND(U373*I$9/12,2)</f>
        <v>#NAME?</v>
      </c>
      <c t="str" s="89" r="AG374">
        <f>ROUND(V373*J$9/12,2)</f>
        <v> -  </v>
      </c>
      <c t="str" s="89" r="AH374">
        <f>ROUND(W373*K$9/12,2)</f>
        <v> -  </v>
      </c>
      <c t="str" s="89" r="AI374">
        <f>ROUND(X373*L$9/12,2)</f>
        <v> -  </v>
      </c>
      <c t="str" s="89" r="AJ374">
        <f>ROUND(Y373*M$9/12,2)</f>
        <v> -  </v>
      </c>
      <c t="str" s="89" r="AK374">
        <f>ROUND(Z373*N$9/12,2)</f>
        <v> -  </v>
      </c>
      <c t="str" s="89" r="AL374">
        <f>SUM(AB374:AK374)</f>
        <v>#NAME?</v>
      </c>
      <c s="93" r="AM374"/>
      <c t="str" s="89" r="AN374">
        <f>IF(Q373&gt;0,IF((Q373+AB374)&lt;E$10,Q373+AB374,E$10),0)</f>
        <v>#NAME?</v>
      </c>
      <c t="str" s="89" r="AO374">
        <f>IF(R373&gt;0,IF((R373+AC374)&lt;F$10,R373+AC374,F$10),0)</f>
        <v>#NAME?</v>
      </c>
      <c t="str" s="89" r="AP374">
        <f>IF(S373&gt;0,IF((S373+AD374)&lt;G$10,S373+AD374,G$10),0)</f>
        <v>#NAME?</v>
      </c>
      <c t="str" s="89" r="AQ374">
        <f>IF(T373&gt;0,IF((T373+AE374)&lt;H$10,T373+AE374,H$10),0)</f>
        <v>#NAME?</v>
      </c>
      <c t="str" s="89" r="AR374">
        <f>IF(U373&gt;0,IF((U373+AF374)&lt;I$10,U373+AF374,I$10),0)</f>
        <v>#NAME?</v>
      </c>
      <c t="str" s="89" r="AS374">
        <f>IF(V373&gt;0,IF((V373+AG374)&lt;J$10,V373+AG374,J$10),0)</f>
        <v> -  </v>
      </c>
      <c t="str" s="89" r="AT374">
        <f>IF(W373&gt;0,IF((W373+AH374)&lt;K$10,W373+AH374,K$10),0)</f>
        <v> -  </v>
      </c>
      <c t="str" s="89" r="AU374">
        <f>IF(X373&gt;0,IF((X373+AI374)&lt;L$10,X373+AI374,L$10),0)</f>
        <v> -  </v>
      </c>
      <c t="str" s="89" r="AV374">
        <f>IF(Y373&gt;0,IF((Y373+AJ374)&lt;M$10,Y373+AJ374,M$10),0)</f>
        <v> -  </v>
      </c>
      <c t="str" s="89" r="AW374">
        <f>IF(Z373&gt;0,IF((Z373+AK374)&lt;N$10,Z373+AK374,N$10),0)</f>
        <v> -  </v>
      </c>
      <c t="str" s="89" r="AX374">
        <f>SUM(AN374:AW374)</f>
        <v>#NAME?</v>
      </c>
      <c s="89" r="AY374"/>
      <c t="str" s="91" r="AZ374">
        <f>IF(NOT(snowball),0,IF(Q373&lt;=0,0,IF(AN374+$C374&gt;Q373+AB374,Q373+AB374-AN374,$C374)))</f>
        <v>#NAME?</v>
      </c>
      <c t="str" s="89" r="BA374">
        <f>IF(NOT(snowball),0,IF(R373&lt;=0,0,IF($C374&lt;=SUM($AZ374:AZ374),0,IF(AO374+$C374-SUM($AZ374:AZ374)&gt;R373+AC374,R373+AC374-AO374,$C374-SUM($AZ374:AZ374)))))</f>
        <v>#NAME?</v>
      </c>
      <c t="str" s="89" r="BB374">
        <f>IF(NOT(snowball),0,IF(S373&lt;=0,0,IF($C374&lt;=SUM($AZ374:BA374),0,IF(AP374+$C374-SUM($AZ374:BA374)&gt;S373+AD374,S373+AD374-AP374,$C374-SUM($AZ374:BA374)))))</f>
        <v>#NAME?</v>
      </c>
      <c t="str" s="89" r="BC374">
        <f>IF(NOT(snowball),0,IF(T373&lt;=0,0,IF($C374&lt;=SUM($AZ374:BB374),0,IF(AQ374+$C374-SUM($AZ374:BB374)&gt;T373+AE374,T373+AE374-AQ374,$C374-SUM($AZ374:BB374)))))</f>
        <v>#NAME?</v>
      </c>
      <c t="str" s="89" r="BD374">
        <f>IF(NOT(snowball),0,IF(U373&lt;=0,0,IF($C374&lt;=SUM($AZ374:BC374),0,IF(AR374+$C374-SUM($AZ374:BC374)&gt;U373+AF374,U373+AF374-AR374,$C374-SUM($AZ374:BC374)))))</f>
        <v>#NAME?</v>
      </c>
      <c t="str" s="89" r="BE374">
        <f>IF(NOT(snowball),0,IF(V373&lt;=0,0,IF($C374&lt;=SUM($AZ374:BD374),0,IF(AS374+$C374-SUM($AZ374:BD374)&gt;V373+AG374,V373+AG374-AS374,$C374-SUM($AZ374:BD374)))))</f>
        <v>#NAME?</v>
      </c>
      <c t="str" s="89" r="BF374">
        <f>IF(NOT(snowball),0,IF(W373&lt;=0,0,IF($C374&lt;=SUM($AZ374:BE374),0,IF(AT374+$C374-SUM($AZ374:BE374)&gt;W373+AH374,W373+AH374-AT374,$C374-SUM($AZ374:BE374)))))</f>
        <v>#NAME?</v>
      </c>
      <c t="str" s="89" r="BG374">
        <f>IF(NOT(snowball),0,IF(X373&lt;=0,0,IF($C374&lt;=SUM($AZ374:BF374),0,IF(AU374+$C374-SUM($AZ374:BF374)&gt;X373+AI374,X373+AI374-AU374,$C374-SUM($AZ374:BF374)))))</f>
        <v>#NAME?</v>
      </c>
      <c t="str" s="89" r="BH374">
        <f>IF(NOT(snowball),0,IF(Y373&lt;=0,0,IF($C374&lt;=SUM($AZ374:BG374),0,IF(AV374+$C374-SUM($AZ374:BG374)&gt;Y373+AJ374,Y373+AJ374-AV374,$C374-SUM($AZ374:BG374)))))</f>
        <v>#NAME?</v>
      </c>
      <c t="str" s="89" r="BI374">
        <f>IF(NOT(snowball),0,IF(Z373&lt;=0,0,IF($C374&lt;=SUM($AZ374:BH374),0,IF(AW374+$C374-SUM($AZ374:BH374)&gt;Z373+AK374,Z373+AK374-AW374,$C374-SUM($AZ374:BH374)))))</f>
        <v>#NAME?</v>
      </c>
    </row>
    <row customHeight="1" r="375" ht="10.5">
      <c t="str" s="85" r="A375">
        <f>IF(SUM(Q374:Z374)&lt;=0,"",A374+1)</f>
        <v>#NAME?</v>
      </c>
      <c t="str" s="86" r="B375">
        <f>IF(A375="",NA(),DATE(YEAR(B374),MONTH(B374)+1,1))</f>
        <v>#NAME?</v>
      </c>
      <c t="str" s="87" r="C375">
        <f>IF(A375="","",IF(snowball,IF(($E$5-AX375)&lt;0,0,$E$5-AX375),"n/a")+D375)</f>
        <v>#NAME?</v>
      </c>
      <c s="88" r="D375"/>
      <c t="str" s="89" r="E375">
        <f>AN375+AZ375</f>
        <v>#NAME?</v>
      </c>
      <c t="str" s="89" r="F375">
        <f>AO375+BA375</f>
        <v>#NAME?</v>
      </c>
      <c t="str" s="89" r="G375">
        <f>AP375+BB375</f>
        <v>#NAME?</v>
      </c>
      <c t="str" s="89" r="H375">
        <f>AQ375+BC375</f>
        <v>#NAME?</v>
      </c>
      <c t="str" s="89" r="I375">
        <f>AR375+BD375</f>
        <v>#NAME?</v>
      </c>
      <c t="str" s="89" r="J375">
        <f>AS375+BE375</f>
        <v>#NAME?</v>
      </c>
      <c t="str" s="89" r="K375">
        <f>AT375+BF375</f>
        <v>#NAME?</v>
      </c>
      <c t="str" s="89" r="L375">
        <f>AU375+BG375</f>
        <v>#NAME?</v>
      </c>
      <c t="str" s="89" r="M375">
        <f>AV375+BH375</f>
        <v>#NAME?</v>
      </c>
      <c t="str" s="89" r="N375">
        <f>AW375+BI375</f>
        <v>#NAME?</v>
      </c>
      <c s="90" r="O375"/>
      <c t="str" s="89" r="P375">
        <f>SUM(Q375:Z375)</f>
        <v>#NAME?</v>
      </c>
      <c t="str" s="89" r="Q375">
        <f>IF(E$8=0,0,ROUND(Q374-(E375-AB375),2))</f>
        <v>#NAME?</v>
      </c>
      <c t="str" s="89" r="R375">
        <f>IF(F$8=0,0,ROUND(R374-(F375-AC375),2))</f>
        <v>#NAME?</v>
      </c>
      <c t="str" s="89" r="S375">
        <f>IF(G$8=0,0,ROUND(S374-(G375-AD375),2))</f>
        <v>#NAME?</v>
      </c>
      <c t="str" s="89" r="T375">
        <f>IF(H$8=0,0,ROUND(T374-(H375-AE375),2))</f>
        <v>#NAME?</v>
      </c>
      <c t="str" s="89" r="U375">
        <f>IF(I$8=0,0,ROUND(U374-(I375-AF375),2))</f>
        <v>#NAME?</v>
      </c>
      <c t="str" s="89" r="V375">
        <f>IF(J$8=0,0,ROUND(V374-(J375-AG375),2))</f>
        <v> -  </v>
      </c>
      <c t="str" s="89" r="W375">
        <f>IF(K$8=0,0,ROUND(W374-(K375-AH375),2))</f>
        <v> -  </v>
      </c>
      <c t="str" s="89" r="X375">
        <f>IF(L$8=0,0,ROUND(X374-(L375-AI375),2))</f>
        <v> -  </v>
      </c>
      <c t="str" s="89" r="Y375">
        <f>IF(M$8=0,0,ROUND(Y374-(M375-AJ375),2))</f>
        <v> -  </v>
      </c>
      <c t="str" s="89" r="Z375">
        <f>IF(N$8=0,0,ROUND(Z374-(N375-AK375),2))</f>
        <v> -  </v>
      </c>
      <c s="92" r="AA375"/>
      <c t="str" s="89" r="AB375">
        <f>ROUND(Q374*E$9/12,2)</f>
        <v>#NAME?</v>
      </c>
      <c t="str" s="89" r="AC375">
        <f>ROUND(R374*F$9/12,2)</f>
        <v>#NAME?</v>
      </c>
      <c t="str" s="89" r="AD375">
        <f>ROUND(S374*G$9/12,2)</f>
        <v>#NAME?</v>
      </c>
      <c t="str" s="89" r="AE375">
        <f>ROUND(T374*H$9/12,2)</f>
        <v>#NAME?</v>
      </c>
      <c t="str" s="89" r="AF375">
        <f>ROUND(U374*I$9/12,2)</f>
        <v>#NAME?</v>
      </c>
      <c t="str" s="89" r="AG375">
        <f>ROUND(V374*J$9/12,2)</f>
        <v> -  </v>
      </c>
      <c t="str" s="89" r="AH375">
        <f>ROUND(W374*K$9/12,2)</f>
        <v> -  </v>
      </c>
      <c t="str" s="89" r="AI375">
        <f>ROUND(X374*L$9/12,2)</f>
        <v> -  </v>
      </c>
      <c t="str" s="89" r="AJ375">
        <f>ROUND(Y374*M$9/12,2)</f>
        <v> -  </v>
      </c>
      <c t="str" s="89" r="AK375">
        <f>ROUND(Z374*N$9/12,2)</f>
        <v> -  </v>
      </c>
      <c t="str" s="89" r="AL375">
        <f>SUM(AB375:AK375)</f>
        <v>#NAME?</v>
      </c>
      <c s="93" r="AM375"/>
      <c t="str" s="89" r="AN375">
        <f>IF(Q374&gt;0,IF((Q374+AB375)&lt;E$10,Q374+AB375,E$10),0)</f>
        <v>#NAME?</v>
      </c>
      <c t="str" s="89" r="AO375">
        <f>IF(R374&gt;0,IF((R374+AC375)&lt;F$10,R374+AC375,F$10),0)</f>
        <v>#NAME?</v>
      </c>
      <c t="str" s="89" r="AP375">
        <f>IF(S374&gt;0,IF((S374+AD375)&lt;G$10,S374+AD375,G$10),0)</f>
        <v>#NAME?</v>
      </c>
      <c t="str" s="89" r="AQ375">
        <f>IF(T374&gt;0,IF((T374+AE375)&lt;H$10,T374+AE375,H$10),0)</f>
        <v>#NAME?</v>
      </c>
      <c t="str" s="89" r="AR375">
        <f>IF(U374&gt;0,IF((U374+AF375)&lt;I$10,U374+AF375,I$10),0)</f>
        <v>#NAME?</v>
      </c>
      <c t="str" s="89" r="AS375">
        <f>IF(V374&gt;0,IF((V374+AG375)&lt;J$10,V374+AG375,J$10),0)</f>
        <v> -  </v>
      </c>
      <c t="str" s="89" r="AT375">
        <f>IF(W374&gt;0,IF((W374+AH375)&lt;K$10,W374+AH375,K$10),0)</f>
        <v> -  </v>
      </c>
      <c t="str" s="89" r="AU375">
        <f>IF(X374&gt;0,IF((X374+AI375)&lt;L$10,X374+AI375,L$10),0)</f>
        <v> -  </v>
      </c>
      <c t="str" s="89" r="AV375">
        <f>IF(Y374&gt;0,IF((Y374+AJ375)&lt;M$10,Y374+AJ375,M$10),0)</f>
        <v> -  </v>
      </c>
      <c t="str" s="89" r="AW375">
        <f>IF(Z374&gt;0,IF((Z374+AK375)&lt;N$10,Z374+AK375,N$10),0)</f>
        <v> -  </v>
      </c>
      <c t="str" s="89" r="AX375">
        <f>SUM(AN375:AW375)</f>
        <v>#NAME?</v>
      </c>
      <c s="89" r="AY375"/>
      <c t="str" s="91" r="AZ375">
        <f>IF(NOT(snowball),0,IF(Q374&lt;=0,0,IF(AN375+$C375&gt;Q374+AB375,Q374+AB375-AN375,$C375)))</f>
        <v>#NAME?</v>
      </c>
      <c t="str" s="89" r="BA375">
        <f>IF(NOT(snowball),0,IF(R374&lt;=0,0,IF($C375&lt;=SUM($AZ375:AZ375),0,IF(AO375+$C375-SUM($AZ375:AZ375)&gt;R374+AC375,R374+AC375-AO375,$C375-SUM($AZ375:AZ375)))))</f>
        <v>#NAME?</v>
      </c>
      <c t="str" s="89" r="BB375">
        <f>IF(NOT(snowball),0,IF(S374&lt;=0,0,IF($C375&lt;=SUM($AZ375:BA375),0,IF(AP375+$C375-SUM($AZ375:BA375)&gt;S374+AD375,S374+AD375-AP375,$C375-SUM($AZ375:BA375)))))</f>
        <v>#NAME?</v>
      </c>
      <c t="str" s="89" r="BC375">
        <f>IF(NOT(snowball),0,IF(T374&lt;=0,0,IF($C375&lt;=SUM($AZ375:BB375),0,IF(AQ375+$C375-SUM($AZ375:BB375)&gt;T374+AE375,T374+AE375-AQ375,$C375-SUM($AZ375:BB375)))))</f>
        <v>#NAME?</v>
      </c>
      <c t="str" s="89" r="BD375">
        <f>IF(NOT(snowball),0,IF(U374&lt;=0,0,IF($C375&lt;=SUM($AZ375:BC375),0,IF(AR375+$C375-SUM($AZ375:BC375)&gt;U374+AF375,U374+AF375-AR375,$C375-SUM($AZ375:BC375)))))</f>
        <v>#NAME?</v>
      </c>
      <c t="str" s="89" r="BE375">
        <f>IF(NOT(snowball),0,IF(V374&lt;=0,0,IF($C375&lt;=SUM($AZ375:BD375),0,IF(AS375+$C375-SUM($AZ375:BD375)&gt;V374+AG375,V374+AG375-AS375,$C375-SUM($AZ375:BD375)))))</f>
        <v>#NAME?</v>
      </c>
      <c t="str" s="89" r="BF375">
        <f>IF(NOT(snowball),0,IF(W374&lt;=0,0,IF($C375&lt;=SUM($AZ375:BE375),0,IF(AT375+$C375-SUM($AZ375:BE375)&gt;W374+AH375,W374+AH375-AT375,$C375-SUM($AZ375:BE375)))))</f>
        <v>#NAME?</v>
      </c>
      <c t="str" s="89" r="BG375">
        <f>IF(NOT(snowball),0,IF(X374&lt;=0,0,IF($C375&lt;=SUM($AZ375:BF375),0,IF(AU375+$C375-SUM($AZ375:BF375)&gt;X374+AI375,X374+AI375-AU375,$C375-SUM($AZ375:BF375)))))</f>
        <v>#NAME?</v>
      </c>
      <c t="str" s="89" r="BH375">
        <f>IF(NOT(snowball),0,IF(Y374&lt;=0,0,IF($C375&lt;=SUM($AZ375:BG375),0,IF(AV375+$C375-SUM($AZ375:BG375)&gt;Y374+AJ375,Y374+AJ375-AV375,$C375-SUM($AZ375:BG375)))))</f>
        <v>#NAME?</v>
      </c>
      <c t="str" s="89" r="BI375">
        <f>IF(NOT(snowball),0,IF(Z374&lt;=0,0,IF($C375&lt;=SUM($AZ375:BH375),0,IF(AW375+$C375-SUM($AZ375:BH375)&gt;Z374+AK375,Z374+AK375-AW375,$C375-SUM($AZ375:BH375)))))</f>
        <v>#NAME?</v>
      </c>
    </row>
    <row customHeight="1" r="376" ht="10.5">
      <c t="str" s="85" r="A376">
        <f>IF(SUM(Q375:Z375)&lt;=0,"",A375+1)</f>
        <v>#NAME?</v>
      </c>
      <c t="str" s="86" r="B376">
        <f>IF(A376="",NA(),DATE(YEAR(B375),MONTH(B375)+1,1))</f>
        <v>#NAME?</v>
      </c>
      <c t="str" s="87" r="C376">
        <f>IF(A376="","",IF(snowball,IF(($E$5-AX376)&lt;0,0,$E$5-AX376),"n/a")+D376)</f>
        <v>#NAME?</v>
      </c>
      <c s="88" r="D376"/>
      <c t="str" s="89" r="E376">
        <f>AN376+AZ376</f>
        <v>#NAME?</v>
      </c>
      <c t="str" s="89" r="F376">
        <f>AO376+BA376</f>
        <v>#NAME?</v>
      </c>
      <c t="str" s="89" r="G376">
        <f>AP376+BB376</f>
        <v>#NAME?</v>
      </c>
      <c t="str" s="89" r="H376">
        <f>AQ376+BC376</f>
        <v>#NAME?</v>
      </c>
      <c t="str" s="89" r="I376">
        <f>AR376+BD376</f>
        <v>#NAME?</v>
      </c>
      <c t="str" s="89" r="J376">
        <f>AS376+BE376</f>
        <v>#NAME?</v>
      </c>
      <c t="str" s="89" r="K376">
        <f>AT376+BF376</f>
        <v>#NAME?</v>
      </c>
      <c t="str" s="89" r="L376">
        <f>AU376+BG376</f>
        <v>#NAME?</v>
      </c>
      <c t="str" s="89" r="M376">
        <f>AV376+BH376</f>
        <v>#NAME?</v>
      </c>
      <c t="str" s="89" r="N376">
        <f>AW376+BI376</f>
        <v>#NAME?</v>
      </c>
      <c s="90" r="O376"/>
      <c t="str" s="89" r="P376">
        <f>SUM(Q376:Z376)</f>
        <v>#NAME?</v>
      </c>
      <c t="str" s="89" r="Q376">
        <f>IF(E$8=0,0,ROUND(Q375-(E376-AB376),2))</f>
        <v>#NAME?</v>
      </c>
      <c t="str" s="89" r="R376">
        <f>IF(F$8=0,0,ROUND(R375-(F376-AC376),2))</f>
        <v>#NAME?</v>
      </c>
      <c t="str" s="89" r="S376">
        <f>IF(G$8=0,0,ROUND(S375-(G376-AD376),2))</f>
        <v>#NAME?</v>
      </c>
      <c t="str" s="89" r="T376">
        <f>IF(H$8=0,0,ROUND(T375-(H376-AE376),2))</f>
        <v>#NAME?</v>
      </c>
      <c t="str" s="89" r="U376">
        <f>IF(I$8=0,0,ROUND(U375-(I376-AF376),2))</f>
        <v>#NAME?</v>
      </c>
      <c t="str" s="89" r="V376">
        <f>IF(J$8=0,0,ROUND(V375-(J376-AG376),2))</f>
        <v> -  </v>
      </c>
      <c t="str" s="89" r="W376">
        <f>IF(K$8=0,0,ROUND(W375-(K376-AH376),2))</f>
        <v> -  </v>
      </c>
      <c t="str" s="89" r="X376">
        <f>IF(L$8=0,0,ROUND(X375-(L376-AI376),2))</f>
        <v> -  </v>
      </c>
      <c t="str" s="89" r="Y376">
        <f>IF(M$8=0,0,ROUND(Y375-(M376-AJ376),2))</f>
        <v> -  </v>
      </c>
      <c t="str" s="89" r="Z376">
        <f>IF(N$8=0,0,ROUND(Z375-(N376-AK376),2))</f>
        <v> -  </v>
      </c>
      <c s="92" r="AA376"/>
      <c t="str" s="89" r="AB376">
        <f>ROUND(Q375*E$9/12,2)</f>
        <v>#NAME?</v>
      </c>
      <c t="str" s="89" r="AC376">
        <f>ROUND(R375*F$9/12,2)</f>
        <v>#NAME?</v>
      </c>
      <c t="str" s="89" r="AD376">
        <f>ROUND(S375*G$9/12,2)</f>
        <v>#NAME?</v>
      </c>
      <c t="str" s="89" r="AE376">
        <f>ROUND(T375*H$9/12,2)</f>
        <v>#NAME?</v>
      </c>
      <c t="str" s="89" r="AF376">
        <f>ROUND(U375*I$9/12,2)</f>
        <v>#NAME?</v>
      </c>
      <c t="str" s="89" r="AG376">
        <f>ROUND(V375*J$9/12,2)</f>
        <v> -  </v>
      </c>
      <c t="str" s="89" r="AH376">
        <f>ROUND(W375*K$9/12,2)</f>
        <v> -  </v>
      </c>
      <c t="str" s="89" r="AI376">
        <f>ROUND(X375*L$9/12,2)</f>
        <v> -  </v>
      </c>
      <c t="str" s="89" r="AJ376">
        <f>ROUND(Y375*M$9/12,2)</f>
        <v> -  </v>
      </c>
      <c t="str" s="89" r="AK376">
        <f>ROUND(Z375*N$9/12,2)</f>
        <v> -  </v>
      </c>
      <c t="str" s="89" r="AL376">
        <f>SUM(AB376:AK376)</f>
        <v>#NAME?</v>
      </c>
      <c s="93" r="AM376"/>
      <c t="str" s="89" r="AN376">
        <f>IF(Q375&gt;0,IF((Q375+AB376)&lt;E$10,Q375+AB376,E$10),0)</f>
        <v>#NAME?</v>
      </c>
      <c t="str" s="89" r="AO376">
        <f>IF(R375&gt;0,IF((R375+AC376)&lt;F$10,R375+AC376,F$10),0)</f>
        <v>#NAME?</v>
      </c>
      <c t="str" s="89" r="AP376">
        <f>IF(S375&gt;0,IF((S375+AD376)&lt;G$10,S375+AD376,G$10),0)</f>
        <v>#NAME?</v>
      </c>
      <c t="str" s="89" r="AQ376">
        <f>IF(T375&gt;0,IF((T375+AE376)&lt;H$10,T375+AE376,H$10),0)</f>
        <v>#NAME?</v>
      </c>
      <c t="str" s="89" r="AR376">
        <f>IF(U375&gt;0,IF((U375+AF376)&lt;I$10,U375+AF376,I$10),0)</f>
        <v>#NAME?</v>
      </c>
      <c t="str" s="89" r="AS376">
        <f>IF(V375&gt;0,IF((V375+AG376)&lt;J$10,V375+AG376,J$10),0)</f>
        <v> -  </v>
      </c>
      <c t="str" s="89" r="AT376">
        <f>IF(W375&gt;0,IF((W375+AH376)&lt;K$10,W375+AH376,K$10),0)</f>
        <v> -  </v>
      </c>
      <c t="str" s="89" r="AU376">
        <f>IF(X375&gt;0,IF((X375+AI376)&lt;L$10,X375+AI376,L$10),0)</f>
        <v> -  </v>
      </c>
      <c t="str" s="89" r="AV376">
        <f>IF(Y375&gt;0,IF((Y375+AJ376)&lt;M$10,Y375+AJ376,M$10),0)</f>
        <v> -  </v>
      </c>
      <c t="str" s="89" r="AW376">
        <f>IF(Z375&gt;0,IF((Z375+AK376)&lt;N$10,Z375+AK376,N$10),0)</f>
        <v> -  </v>
      </c>
      <c t="str" s="89" r="AX376">
        <f>SUM(AN376:AW376)</f>
        <v>#NAME?</v>
      </c>
      <c s="89" r="AY376"/>
      <c t="str" s="91" r="AZ376">
        <f>IF(NOT(snowball),0,IF(Q375&lt;=0,0,IF(AN376+$C376&gt;Q375+AB376,Q375+AB376-AN376,$C376)))</f>
        <v>#NAME?</v>
      </c>
      <c t="str" s="89" r="BA376">
        <f>IF(NOT(snowball),0,IF(R375&lt;=0,0,IF($C376&lt;=SUM($AZ376:AZ376),0,IF(AO376+$C376-SUM($AZ376:AZ376)&gt;R375+AC376,R375+AC376-AO376,$C376-SUM($AZ376:AZ376)))))</f>
        <v>#NAME?</v>
      </c>
      <c t="str" s="89" r="BB376">
        <f>IF(NOT(snowball),0,IF(S375&lt;=0,0,IF($C376&lt;=SUM($AZ376:BA376),0,IF(AP376+$C376-SUM($AZ376:BA376)&gt;S375+AD376,S375+AD376-AP376,$C376-SUM($AZ376:BA376)))))</f>
        <v>#NAME?</v>
      </c>
      <c t="str" s="89" r="BC376">
        <f>IF(NOT(snowball),0,IF(T375&lt;=0,0,IF($C376&lt;=SUM($AZ376:BB376),0,IF(AQ376+$C376-SUM($AZ376:BB376)&gt;T375+AE376,T375+AE376-AQ376,$C376-SUM($AZ376:BB376)))))</f>
        <v>#NAME?</v>
      </c>
      <c t="str" s="89" r="BD376">
        <f>IF(NOT(snowball),0,IF(U375&lt;=0,0,IF($C376&lt;=SUM($AZ376:BC376),0,IF(AR376+$C376-SUM($AZ376:BC376)&gt;U375+AF376,U375+AF376-AR376,$C376-SUM($AZ376:BC376)))))</f>
        <v>#NAME?</v>
      </c>
      <c t="str" s="89" r="BE376">
        <f>IF(NOT(snowball),0,IF(V375&lt;=0,0,IF($C376&lt;=SUM($AZ376:BD376),0,IF(AS376+$C376-SUM($AZ376:BD376)&gt;V375+AG376,V375+AG376-AS376,$C376-SUM($AZ376:BD376)))))</f>
        <v>#NAME?</v>
      </c>
      <c t="str" s="89" r="BF376">
        <f>IF(NOT(snowball),0,IF(W375&lt;=0,0,IF($C376&lt;=SUM($AZ376:BE376),0,IF(AT376+$C376-SUM($AZ376:BE376)&gt;W375+AH376,W375+AH376-AT376,$C376-SUM($AZ376:BE376)))))</f>
        <v>#NAME?</v>
      </c>
      <c t="str" s="89" r="BG376">
        <f>IF(NOT(snowball),0,IF(X375&lt;=0,0,IF($C376&lt;=SUM($AZ376:BF376),0,IF(AU376+$C376-SUM($AZ376:BF376)&gt;X375+AI376,X375+AI376-AU376,$C376-SUM($AZ376:BF376)))))</f>
        <v>#NAME?</v>
      </c>
      <c t="str" s="89" r="BH376">
        <f>IF(NOT(snowball),0,IF(Y375&lt;=0,0,IF($C376&lt;=SUM($AZ376:BG376),0,IF(AV376+$C376-SUM($AZ376:BG376)&gt;Y375+AJ376,Y375+AJ376-AV376,$C376-SUM($AZ376:BG376)))))</f>
        <v>#NAME?</v>
      </c>
      <c t="str" s="89" r="BI376">
        <f>IF(NOT(snowball),0,IF(Z375&lt;=0,0,IF($C376&lt;=SUM($AZ376:BH376),0,IF(AW376+$C376-SUM($AZ376:BH376)&gt;Z375+AK376,Z375+AK376-AW376,$C376-SUM($AZ376:BH376)))))</f>
        <v>#NAME?</v>
      </c>
    </row>
    <row customHeight="1" r="377" ht="10.5">
      <c t="str" s="85" r="A377">
        <f>IF(SUM(Q376:Z376)&lt;=0,"",A376+1)</f>
        <v>#NAME?</v>
      </c>
      <c t="str" s="86" r="B377">
        <f>IF(A377="",NA(),DATE(YEAR(B376),MONTH(B376)+1,1))</f>
        <v>#NAME?</v>
      </c>
      <c t="str" s="87" r="C377">
        <f>IF(A377="","",IF(snowball,IF(($E$5-AX377)&lt;0,0,$E$5-AX377),"n/a")+D377)</f>
        <v>#NAME?</v>
      </c>
      <c s="88" r="D377"/>
      <c t="str" s="89" r="E377">
        <f>AN377+AZ377</f>
        <v>#NAME?</v>
      </c>
      <c t="str" s="89" r="F377">
        <f>AO377+BA377</f>
        <v>#NAME?</v>
      </c>
      <c t="str" s="89" r="G377">
        <f>AP377+BB377</f>
        <v>#NAME?</v>
      </c>
      <c t="str" s="89" r="H377">
        <f>AQ377+BC377</f>
        <v>#NAME?</v>
      </c>
      <c t="str" s="89" r="I377">
        <f>AR377+BD377</f>
        <v>#NAME?</v>
      </c>
      <c t="str" s="89" r="J377">
        <f>AS377+BE377</f>
        <v>#NAME?</v>
      </c>
      <c t="str" s="89" r="K377">
        <f>AT377+BF377</f>
        <v>#NAME?</v>
      </c>
      <c t="str" s="89" r="L377">
        <f>AU377+BG377</f>
        <v>#NAME?</v>
      </c>
      <c t="str" s="89" r="M377">
        <f>AV377+BH377</f>
        <v>#NAME?</v>
      </c>
      <c t="str" s="89" r="N377">
        <f>AW377+BI377</f>
        <v>#NAME?</v>
      </c>
      <c s="90" r="O377"/>
      <c t="str" s="89" r="P377">
        <f>SUM(Q377:Z377)</f>
        <v>#NAME?</v>
      </c>
      <c t="str" s="89" r="Q377">
        <f>IF(E$8=0,0,ROUND(Q376-(E377-AB377),2))</f>
        <v>#NAME?</v>
      </c>
      <c t="str" s="89" r="R377">
        <f>IF(F$8=0,0,ROUND(R376-(F377-AC377),2))</f>
        <v>#NAME?</v>
      </c>
      <c t="str" s="89" r="S377">
        <f>IF(G$8=0,0,ROUND(S376-(G377-AD377),2))</f>
        <v>#NAME?</v>
      </c>
      <c t="str" s="89" r="T377">
        <f>IF(H$8=0,0,ROUND(T376-(H377-AE377),2))</f>
        <v>#NAME?</v>
      </c>
      <c t="str" s="89" r="U377">
        <f>IF(I$8=0,0,ROUND(U376-(I377-AF377),2))</f>
        <v>#NAME?</v>
      </c>
      <c t="str" s="89" r="V377">
        <f>IF(J$8=0,0,ROUND(V376-(J377-AG377),2))</f>
        <v> -  </v>
      </c>
      <c t="str" s="89" r="W377">
        <f>IF(K$8=0,0,ROUND(W376-(K377-AH377),2))</f>
        <v> -  </v>
      </c>
      <c t="str" s="89" r="X377">
        <f>IF(L$8=0,0,ROUND(X376-(L377-AI377),2))</f>
        <v> -  </v>
      </c>
      <c t="str" s="89" r="Y377">
        <f>IF(M$8=0,0,ROUND(Y376-(M377-AJ377),2))</f>
        <v> -  </v>
      </c>
      <c t="str" s="89" r="Z377">
        <f>IF(N$8=0,0,ROUND(Z376-(N377-AK377),2))</f>
        <v> -  </v>
      </c>
      <c s="92" r="AA377"/>
      <c t="str" s="89" r="AB377">
        <f>ROUND(Q376*E$9/12,2)</f>
        <v>#NAME?</v>
      </c>
      <c t="str" s="89" r="AC377">
        <f>ROUND(R376*F$9/12,2)</f>
        <v>#NAME?</v>
      </c>
      <c t="str" s="89" r="AD377">
        <f>ROUND(S376*G$9/12,2)</f>
        <v>#NAME?</v>
      </c>
      <c t="str" s="89" r="AE377">
        <f>ROUND(T376*H$9/12,2)</f>
        <v>#NAME?</v>
      </c>
      <c t="str" s="89" r="AF377">
        <f>ROUND(U376*I$9/12,2)</f>
        <v>#NAME?</v>
      </c>
      <c t="str" s="89" r="AG377">
        <f>ROUND(V376*J$9/12,2)</f>
        <v> -  </v>
      </c>
      <c t="str" s="89" r="AH377">
        <f>ROUND(W376*K$9/12,2)</f>
        <v> -  </v>
      </c>
      <c t="str" s="89" r="AI377">
        <f>ROUND(X376*L$9/12,2)</f>
        <v> -  </v>
      </c>
      <c t="str" s="89" r="AJ377">
        <f>ROUND(Y376*M$9/12,2)</f>
        <v> -  </v>
      </c>
      <c t="str" s="89" r="AK377">
        <f>ROUND(Z376*N$9/12,2)</f>
        <v> -  </v>
      </c>
      <c t="str" s="89" r="AL377">
        <f>SUM(AB377:AK377)</f>
        <v>#NAME?</v>
      </c>
      <c s="93" r="AM377"/>
      <c t="str" s="89" r="AN377">
        <f>IF(Q376&gt;0,IF((Q376+AB377)&lt;E$10,Q376+AB377,E$10),0)</f>
        <v>#NAME?</v>
      </c>
      <c t="str" s="89" r="AO377">
        <f>IF(R376&gt;0,IF((R376+AC377)&lt;F$10,R376+AC377,F$10),0)</f>
        <v>#NAME?</v>
      </c>
      <c t="str" s="89" r="AP377">
        <f>IF(S376&gt;0,IF((S376+AD377)&lt;G$10,S376+AD377,G$10),0)</f>
        <v>#NAME?</v>
      </c>
      <c t="str" s="89" r="AQ377">
        <f>IF(T376&gt;0,IF((T376+AE377)&lt;H$10,T376+AE377,H$10),0)</f>
        <v>#NAME?</v>
      </c>
      <c t="str" s="89" r="AR377">
        <f>IF(U376&gt;0,IF((U376+AF377)&lt;I$10,U376+AF377,I$10),0)</f>
        <v>#NAME?</v>
      </c>
      <c t="str" s="89" r="AS377">
        <f>IF(V376&gt;0,IF((V376+AG377)&lt;J$10,V376+AG377,J$10),0)</f>
        <v> -  </v>
      </c>
      <c t="str" s="89" r="AT377">
        <f>IF(W376&gt;0,IF((W376+AH377)&lt;K$10,W376+AH377,K$10),0)</f>
        <v> -  </v>
      </c>
      <c t="str" s="89" r="AU377">
        <f>IF(X376&gt;0,IF((X376+AI377)&lt;L$10,X376+AI377,L$10),0)</f>
        <v> -  </v>
      </c>
      <c t="str" s="89" r="AV377">
        <f>IF(Y376&gt;0,IF((Y376+AJ377)&lt;M$10,Y376+AJ377,M$10),0)</f>
        <v> -  </v>
      </c>
      <c t="str" s="89" r="AW377">
        <f>IF(Z376&gt;0,IF((Z376+AK377)&lt;N$10,Z376+AK377,N$10),0)</f>
        <v> -  </v>
      </c>
      <c t="str" s="89" r="AX377">
        <f>SUM(AN377:AW377)</f>
        <v>#NAME?</v>
      </c>
      <c s="89" r="AY377"/>
      <c t="str" s="91" r="AZ377">
        <f>IF(NOT(snowball),0,IF(Q376&lt;=0,0,IF(AN377+$C377&gt;Q376+AB377,Q376+AB377-AN377,$C377)))</f>
        <v>#NAME?</v>
      </c>
      <c t="str" s="89" r="BA377">
        <f>IF(NOT(snowball),0,IF(R376&lt;=0,0,IF($C377&lt;=SUM($AZ377:AZ377),0,IF(AO377+$C377-SUM($AZ377:AZ377)&gt;R376+AC377,R376+AC377-AO377,$C377-SUM($AZ377:AZ377)))))</f>
        <v>#NAME?</v>
      </c>
      <c t="str" s="89" r="BB377">
        <f>IF(NOT(snowball),0,IF(S376&lt;=0,0,IF($C377&lt;=SUM($AZ377:BA377),0,IF(AP377+$C377-SUM($AZ377:BA377)&gt;S376+AD377,S376+AD377-AP377,$C377-SUM($AZ377:BA377)))))</f>
        <v>#NAME?</v>
      </c>
      <c t="str" s="89" r="BC377">
        <f>IF(NOT(snowball),0,IF(T376&lt;=0,0,IF($C377&lt;=SUM($AZ377:BB377),0,IF(AQ377+$C377-SUM($AZ377:BB377)&gt;T376+AE377,T376+AE377-AQ377,$C377-SUM($AZ377:BB377)))))</f>
        <v>#NAME?</v>
      </c>
      <c t="str" s="89" r="BD377">
        <f>IF(NOT(snowball),0,IF(U376&lt;=0,0,IF($C377&lt;=SUM($AZ377:BC377),0,IF(AR377+$C377-SUM($AZ377:BC377)&gt;U376+AF377,U376+AF377-AR377,$C377-SUM($AZ377:BC377)))))</f>
        <v>#NAME?</v>
      </c>
      <c t="str" s="89" r="BE377">
        <f>IF(NOT(snowball),0,IF(V376&lt;=0,0,IF($C377&lt;=SUM($AZ377:BD377),0,IF(AS377+$C377-SUM($AZ377:BD377)&gt;V376+AG377,V376+AG377-AS377,$C377-SUM($AZ377:BD377)))))</f>
        <v>#NAME?</v>
      </c>
      <c t="str" s="89" r="BF377">
        <f>IF(NOT(snowball),0,IF(W376&lt;=0,0,IF($C377&lt;=SUM($AZ377:BE377),0,IF(AT377+$C377-SUM($AZ377:BE377)&gt;W376+AH377,W376+AH377-AT377,$C377-SUM($AZ377:BE377)))))</f>
        <v>#NAME?</v>
      </c>
      <c t="str" s="89" r="BG377">
        <f>IF(NOT(snowball),0,IF(X376&lt;=0,0,IF($C377&lt;=SUM($AZ377:BF377),0,IF(AU377+$C377-SUM($AZ377:BF377)&gt;X376+AI377,X376+AI377-AU377,$C377-SUM($AZ377:BF377)))))</f>
        <v>#NAME?</v>
      </c>
      <c t="str" s="89" r="BH377">
        <f>IF(NOT(snowball),0,IF(Y376&lt;=0,0,IF($C377&lt;=SUM($AZ377:BG377),0,IF(AV377+$C377-SUM($AZ377:BG377)&gt;Y376+AJ377,Y376+AJ377-AV377,$C377-SUM($AZ377:BG377)))))</f>
        <v>#NAME?</v>
      </c>
      <c t="str" s="89" r="BI377">
        <f>IF(NOT(snowball),0,IF(Z376&lt;=0,0,IF($C377&lt;=SUM($AZ377:BH377),0,IF(AW377+$C377-SUM($AZ377:BH377)&gt;Z376+AK377,Z376+AK377-AW377,$C377-SUM($AZ377:BH377)))))</f>
        <v>#NAME?</v>
      </c>
    </row>
    <row customHeight="1" r="378" ht="10.5">
      <c t="str" s="85" r="A378">
        <f>IF(SUM(Q377:Z377)&lt;=0,"",A377+1)</f>
        <v>#NAME?</v>
      </c>
      <c t="str" s="86" r="B378">
        <f>IF(A378="",NA(),DATE(YEAR(B377),MONTH(B377)+1,1))</f>
        <v>#NAME?</v>
      </c>
      <c t="str" s="87" r="C378">
        <f>IF(A378="","",IF(snowball,IF(($E$5-AX378)&lt;0,0,$E$5-AX378),"n/a")+D378)</f>
        <v>#NAME?</v>
      </c>
      <c s="88" r="D378"/>
      <c t="str" s="89" r="E378">
        <f>AN378+AZ378</f>
        <v>#NAME?</v>
      </c>
      <c t="str" s="89" r="F378">
        <f>AO378+BA378</f>
        <v>#NAME?</v>
      </c>
      <c t="str" s="89" r="G378">
        <f>AP378+BB378</f>
        <v>#NAME?</v>
      </c>
      <c t="str" s="89" r="H378">
        <f>AQ378+BC378</f>
        <v>#NAME?</v>
      </c>
      <c t="str" s="89" r="I378">
        <f>AR378+BD378</f>
        <v>#NAME?</v>
      </c>
      <c t="str" s="89" r="J378">
        <f>AS378+BE378</f>
        <v>#NAME?</v>
      </c>
      <c t="str" s="89" r="K378">
        <f>AT378+BF378</f>
        <v>#NAME?</v>
      </c>
      <c t="str" s="89" r="L378">
        <f>AU378+BG378</f>
        <v>#NAME?</v>
      </c>
      <c t="str" s="89" r="M378">
        <f>AV378+BH378</f>
        <v>#NAME?</v>
      </c>
      <c t="str" s="89" r="N378">
        <f>AW378+BI378</f>
        <v>#NAME?</v>
      </c>
      <c s="90" r="O378"/>
      <c t="str" s="89" r="P378">
        <f>SUM(Q378:Z378)</f>
        <v>#NAME?</v>
      </c>
      <c t="str" s="89" r="Q378">
        <f>IF(E$8=0,0,ROUND(Q377-(E378-AB378),2))</f>
        <v>#NAME?</v>
      </c>
      <c t="str" s="89" r="R378">
        <f>IF(F$8=0,0,ROUND(R377-(F378-AC378),2))</f>
        <v>#NAME?</v>
      </c>
      <c t="str" s="89" r="S378">
        <f>IF(G$8=0,0,ROUND(S377-(G378-AD378),2))</f>
        <v>#NAME?</v>
      </c>
      <c t="str" s="89" r="T378">
        <f>IF(H$8=0,0,ROUND(T377-(H378-AE378),2))</f>
        <v>#NAME?</v>
      </c>
      <c t="str" s="89" r="U378">
        <f>IF(I$8=0,0,ROUND(U377-(I378-AF378),2))</f>
        <v>#NAME?</v>
      </c>
      <c t="str" s="89" r="V378">
        <f>IF(J$8=0,0,ROUND(V377-(J378-AG378),2))</f>
        <v> -  </v>
      </c>
      <c t="str" s="89" r="W378">
        <f>IF(K$8=0,0,ROUND(W377-(K378-AH378),2))</f>
        <v> -  </v>
      </c>
      <c t="str" s="89" r="X378">
        <f>IF(L$8=0,0,ROUND(X377-(L378-AI378),2))</f>
        <v> -  </v>
      </c>
      <c t="str" s="89" r="Y378">
        <f>IF(M$8=0,0,ROUND(Y377-(M378-AJ378),2))</f>
        <v> -  </v>
      </c>
      <c t="str" s="89" r="Z378">
        <f>IF(N$8=0,0,ROUND(Z377-(N378-AK378),2))</f>
        <v> -  </v>
      </c>
      <c s="92" r="AA378"/>
      <c t="str" s="89" r="AB378">
        <f>ROUND(Q377*E$9/12,2)</f>
        <v>#NAME?</v>
      </c>
      <c t="str" s="89" r="AC378">
        <f>ROUND(R377*F$9/12,2)</f>
        <v>#NAME?</v>
      </c>
      <c t="str" s="89" r="AD378">
        <f>ROUND(S377*G$9/12,2)</f>
        <v>#NAME?</v>
      </c>
      <c t="str" s="89" r="AE378">
        <f>ROUND(T377*H$9/12,2)</f>
        <v>#NAME?</v>
      </c>
      <c t="str" s="89" r="AF378">
        <f>ROUND(U377*I$9/12,2)</f>
        <v>#NAME?</v>
      </c>
      <c t="str" s="89" r="AG378">
        <f>ROUND(V377*J$9/12,2)</f>
        <v> -  </v>
      </c>
      <c t="str" s="89" r="AH378">
        <f>ROUND(W377*K$9/12,2)</f>
        <v> -  </v>
      </c>
      <c t="str" s="89" r="AI378">
        <f>ROUND(X377*L$9/12,2)</f>
        <v> -  </v>
      </c>
      <c t="str" s="89" r="AJ378">
        <f>ROUND(Y377*M$9/12,2)</f>
        <v> -  </v>
      </c>
      <c t="str" s="89" r="AK378">
        <f>ROUND(Z377*N$9/12,2)</f>
        <v> -  </v>
      </c>
      <c t="str" s="89" r="AL378">
        <f>SUM(AB378:AK378)</f>
        <v>#NAME?</v>
      </c>
      <c s="93" r="AM378"/>
      <c t="str" s="89" r="AN378">
        <f>IF(Q377&gt;0,IF((Q377+AB378)&lt;E$10,Q377+AB378,E$10),0)</f>
        <v>#NAME?</v>
      </c>
      <c t="str" s="89" r="AO378">
        <f>IF(R377&gt;0,IF((R377+AC378)&lt;F$10,R377+AC378,F$10),0)</f>
        <v>#NAME?</v>
      </c>
      <c t="str" s="89" r="AP378">
        <f>IF(S377&gt;0,IF((S377+AD378)&lt;G$10,S377+AD378,G$10),0)</f>
        <v>#NAME?</v>
      </c>
      <c t="str" s="89" r="AQ378">
        <f>IF(T377&gt;0,IF((T377+AE378)&lt;H$10,T377+AE378,H$10),0)</f>
        <v>#NAME?</v>
      </c>
      <c t="str" s="89" r="AR378">
        <f>IF(U377&gt;0,IF((U377+AF378)&lt;I$10,U377+AF378,I$10),0)</f>
        <v>#NAME?</v>
      </c>
      <c t="str" s="89" r="AS378">
        <f>IF(V377&gt;0,IF((V377+AG378)&lt;J$10,V377+AG378,J$10),0)</f>
        <v> -  </v>
      </c>
      <c t="str" s="89" r="AT378">
        <f>IF(W377&gt;0,IF((W377+AH378)&lt;K$10,W377+AH378,K$10),0)</f>
        <v> -  </v>
      </c>
      <c t="str" s="89" r="AU378">
        <f>IF(X377&gt;0,IF((X377+AI378)&lt;L$10,X377+AI378,L$10),0)</f>
        <v> -  </v>
      </c>
      <c t="str" s="89" r="AV378">
        <f>IF(Y377&gt;0,IF((Y377+AJ378)&lt;M$10,Y377+AJ378,M$10),0)</f>
        <v> -  </v>
      </c>
      <c t="str" s="89" r="AW378">
        <f>IF(Z377&gt;0,IF((Z377+AK378)&lt;N$10,Z377+AK378,N$10),0)</f>
        <v> -  </v>
      </c>
      <c t="str" s="89" r="AX378">
        <f>SUM(AN378:AW378)</f>
        <v>#NAME?</v>
      </c>
      <c s="89" r="AY378"/>
      <c t="str" s="91" r="AZ378">
        <f>IF(NOT(snowball),0,IF(Q377&lt;=0,0,IF(AN378+$C378&gt;Q377+AB378,Q377+AB378-AN378,$C378)))</f>
        <v>#NAME?</v>
      </c>
      <c t="str" s="89" r="BA378">
        <f>IF(NOT(snowball),0,IF(R377&lt;=0,0,IF($C378&lt;=SUM($AZ378:AZ378),0,IF(AO378+$C378-SUM($AZ378:AZ378)&gt;R377+AC378,R377+AC378-AO378,$C378-SUM($AZ378:AZ378)))))</f>
        <v>#NAME?</v>
      </c>
      <c t="str" s="89" r="BB378">
        <f>IF(NOT(snowball),0,IF(S377&lt;=0,0,IF($C378&lt;=SUM($AZ378:BA378),0,IF(AP378+$C378-SUM($AZ378:BA378)&gt;S377+AD378,S377+AD378-AP378,$C378-SUM($AZ378:BA378)))))</f>
        <v>#NAME?</v>
      </c>
      <c t="str" s="89" r="BC378">
        <f>IF(NOT(snowball),0,IF(T377&lt;=0,0,IF($C378&lt;=SUM($AZ378:BB378),0,IF(AQ378+$C378-SUM($AZ378:BB378)&gt;T377+AE378,T377+AE378-AQ378,$C378-SUM($AZ378:BB378)))))</f>
        <v>#NAME?</v>
      </c>
      <c t="str" s="89" r="BD378">
        <f>IF(NOT(snowball),0,IF(U377&lt;=0,0,IF($C378&lt;=SUM($AZ378:BC378),0,IF(AR378+$C378-SUM($AZ378:BC378)&gt;U377+AF378,U377+AF378-AR378,$C378-SUM($AZ378:BC378)))))</f>
        <v>#NAME?</v>
      </c>
      <c t="str" s="89" r="BE378">
        <f>IF(NOT(snowball),0,IF(V377&lt;=0,0,IF($C378&lt;=SUM($AZ378:BD378),0,IF(AS378+$C378-SUM($AZ378:BD378)&gt;V377+AG378,V377+AG378-AS378,$C378-SUM($AZ378:BD378)))))</f>
        <v>#NAME?</v>
      </c>
      <c t="str" s="89" r="BF378">
        <f>IF(NOT(snowball),0,IF(W377&lt;=0,0,IF($C378&lt;=SUM($AZ378:BE378),0,IF(AT378+$C378-SUM($AZ378:BE378)&gt;W377+AH378,W377+AH378-AT378,$C378-SUM($AZ378:BE378)))))</f>
        <v>#NAME?</v>
      </c>
      <c t="str" s="89" r="BG378">
        <f>IF(NOT(snowball),0,IF(X377&lt;=0,0,IF($C378&lt;=SUM($AZ378:BF378),0,IF(AU378+$C378-SUM($AZ378:BF378)&gt;X377+AI378,X377+AI378-AU378,$C378-SUM($AZ378:BF378)))))</f>
        <v>#NAME?</v>
      </c>
      <c t="str" s="89" r="BH378">
        <f>IF(NOT(snowball),0,IF(Y377&lt;=0,0,IF($C378&lt;=SUM($AZ378:BG378),0,IF(AV378+$C378-SUM($AZ378:BG378)&gt;Y377+AJ378,Y377+AJ378-AV378,$C378-SUM($AZ378:BG378)))))</f>
        <v>#NAME?</v>
      </c>
      <c t="str" s="89" r="BI378">
        <f>IF(NOT(snowball),0,IF(Z377&lt;=0,0,IF($C378&lt;=SUM($AZ378:BH378),0,IF(AW378+$C378-SUM($AZ378:BH378)&gt;Z377+AK378,Z377+AK378-AW378,$C378-SUM($AZ378:BH378)))))</f>
        <v>#NAME?</v>
      </c>
    </row>
    <row customHeight="1" r="379" ht="10.5">
      <c t="str" s="85" r="A379">
        <f>IF(SUM(Q378:Z378)&lt;=0,"",A378+1)</f>
        <v>#NAME?</v>
      </c>
      <c t="str" s="86" r="B379">
        <f>IF(A379="",NA(),DATE(YEAR(B378),MONTH(B378)+1,1))</f>
        <v>#NAME?</v>
      </c>
      <c t="str" s="87" r="C379">
        <f>IF(A379="","",IF(snowball,IF(($E$5-AX379)&lt;0,0,$E$5-AX379),"n/a")+D379)</f>
        <v>#NAME?</v>
      </c>
      <c s="88" r="D379"/>
      <c t="str" s="89" r="E379">
        <f>AN379+AZ379</f>
        <v>#NAME?</v>
      </c>
      <c t="str" s="89" r="F379">
        <f>AO379+BA379</f>
        <v>#NAME?</v>
      </c>
      <c t="str" s="89" r="G379">
        <f>AP379+BB379</f>
        <v>#NAME?</v>
      </c>
      <c t="str" s="89" r="H379">
        <f>AQ379+BC379</f>
        <v>#NAME?</v>
      </c>
      <c t="str" s="89" r="I379">
        <f>AR379+BD379</f>
        <v>#NAME?</v>
      </c>
      <c t="str" s="89" r="J379">
        <f>AS379+BE379</f>
        <v>#NAME?</v>
      </c>
      <c t="str" s="89" r="K379">
        <f>AT379+BF379</f>
        <v>#NAME?</v>
      </c>
      <c t="str" s="89" r="L379">
        <f>AU379+BG379</f>
        <v>#NAME?</v>
      </c>
      <c t="str" s="89" r="M379">
        <f>AV379+BH379</f>
        <v>#NAME?</v>
      </c>
      <c t="str" s="89" r="N379">
        <f>AW379+BI379</f>
        <v>#NAME?</v>
      </c>
      <c s="90" r="O379"/>
      <c t="str" s="89" r="P379">
        <f>SUM(Q379:Z379)</f>
        <v>#NAME?</v>
      </c>
      <c t="str" s="89" r="Q379">
        <f>IF(E$8=0,0,ROUND(Q378-(E379-AB379),2))</f>
        <v>#NAME?</v>
      </c>
      <c t="str" s="89" r="R379">
        <f>IF(F$8=0,0,ROUND(R378-(F379-AC379),2))</f>
        <v>#NAME?</v>
      </c>
      <c t="str" s="89" r="S379">
        <f>IF(G$8=0,0,ROUND(S378-(G379-AD379),2))</f>
        <v>#NAME?</v>
      </c>
      <c t="str" s="89" r="T379">
        <f>IF(H$8=0,0,ROUND(T378-(H379-AE379),2))</f>
        <v>#NAME?</v>
      </c>
      <c t="str" s="89" r="U379">
        <f>IF(I$8=0,0,ROUND(U378-(I379-AF379),2))</f>
        <v>#NAME?</v>
      </c>
      <c t="str" s="89" r="V379">
        <f>IF(J$8=0,0,ROUND(V378-(J379-AG379),2))</f>
        <v> -  </v>
      </c>
      <c t="str" s="89" r="W379">
        <f>IF(K$8=0,0,ROUND(W378-(K379-AH379),2))</f>
        <v> -  </v>
      </c>
      <c t="str" s="89" r="X379">
        <f>IF(L$8=0,0,ROUND(X378-(L379-AI379),2))</f>
        <v> -  </v>
      </c>
      <c t="str" s="89" r="Y379">
        <f>IF(M$8=0,0,ROUND(Y378-(M379-AJ379),2))</f>
        <v> -  </v>
      </c>
      <c t="str" s="89" r="Z379">
        <f>IF(N$8=0,0,ROUND(Z378-(N379-AK379),2))</f>
        <v> -  </v>
      </c>
      <c s="92" r="AA379"/>
      <c t="str" s="89" r="AB379">
        <f>ROUND(Q378*E$9/12,2)</f>
        <v>#NAME?</v>
      </c>
      <c t="str" s="89" r="AC379">
        <f>ROUND(R378*F$9/12,2)</f>
        <v>#NAME?</v>
      </c>
      <c t="str" s="89" r="AD379">
        <f>ROUND(S378*G$9/12,2)</f>
        <v>#NAME?</v>
      </c>
      <c t="str" s="89" r="AE379">
        <f>ROUND(T378*H$9/12,2)</f>
        <v>#NAME?</v>
      </c>
      <c t="str" s="89" r="AF379">
        <f>ROUND(U378*I$9/12,2)</f>
        <v>#NAME?</v>
      </c>
      <c t="str" s="89" r="AG379">
        <f>ROUND(V378*J$9/12,2)</f>
        <v> -  </v>
      </c>
      <c t="str" s="89" r="AH379">
        <f>ROUND(W378*K$9/12,2)</f>
        <v> -  </v>
      </c>
      <c t="str" s="89" r="AI379">
        <f>ROUND(X378*L$9/12,2)</f>
        <v> -  </v>
      </c>
      <c t="str" s="89" r="AJ379">
        <f>ROUND(Y378*M$9/12,2)</f>
        <v> -  </v>
      </c>
      <c t="str" s="89" r="AK379">
        <f>ROUND(Z378*N$9/12,2)</f>
        <v> -  </v>
      </c>
      <c t="str" s="89" r="AL379">
        <f>SUM(AB379:AK379)</f>
        <v>#NAME?</v>
      </c>
      <c s="93" r="AM379"/>
      <c t="str" s="89" r="AN379">
        <f>IF(Q378&gt;0,IF((Q378+AB379)&lt;E$10,Q378+AB379,E$10),0)</f>
        <v>#NAME?</v>
      </c>
      <c t="str" s="89" r="AO379">
        <f>IF(R378&gt;0,IF((R378+AC379)&lt;F$10,R378+AC379,F$10),0)</f>
        <v>#NAME?</v>
      </c>
      <c t="str" s="89" r="AP379">
        <f>IF(S378&gt;0,IF((S378+AD379)&lt;G$10,S378+AD379,G$10),0)</f>
        <v>#NAME?</v>
      </c>
      <c t="str" s="89" r="AQ379">
        <f>IF(T378&gt;0,IF((T378+AE379)&lt;H$10,T378+AE379,H$10),0)</f>
        <v>#NAME?</v>
      </c>
      <c t="str" s="89" r="AR379">
        <f>IF(U378&gt;0,IF((U378+AF379)&lt;I$10,U378+AF379,I$10),0)</f>
        <v>#NAME?</v>
      </c>
      <c t="str" s="89" r="AS379">
        <f>IF(V378&gt;0,IF((V378+AG379)&lt;J$10,V378+AG379,J$10),0)</f>
        <v> -  </v>
      </c>
      <c t="str" s="89" r="AT379">
        <f>IF(W378&gt;0,IF((W378+AH379)&lt;K$10,W378+AH379,K$10),0)</f>
        <v> -  </v>
      </c>
      <c t="str" s="89" r="AU379">
        <f>IF(X378&gt;0,IF((X378+AI379)&lt;L$10,X378+AI379,L$10),0)</f>
        <v> -  </v>
      </c>
      <c t="str" s="89" r="AV379">
        <f>IF(Y378&gt;0,IF((Y378+AJ379)&lt;M$10,Y378+AJ379,M$10),0)</f>
        <v> -  </v>
      </c>
      <c t="str" s="89" r="AW379">
        <f>IF(Z378&gt;0,IF((Z378+AK379)&lt;N$10,Z378+AK379,N$10),0)</f>
        <v> -  </v>
      </c>
      <c t="str" s="89" r="AX379">
        <f>SUM(AN379:AW379)</f>
        <v>#NAME?</v>
      </c>
      <c s="89" r="AY379"/>
      <c t="str" s="91" r="AZ379">
        <f>IF(NOT(snowball),0,IF(Q378&lt;=0,0,IF(AN379+$C379&gt;Q378+AB379,Q378+AB379-AN379,$C379)))</f>
        <v>#NAME?</v>
      </c>
      <c t="str" s="89" r="BA379">
        <f>IF(NOT(snowball),0,IF(R378&lt;=0,0,IF($C379&lt;=SUM($AZ379:AZ379),0,IF(AO379+$C379-SUM($AZ379:AZ379)&gt;R378+AC379,R378+AC379-AO379,$C379-SUM($AZ379:AZ379)))))</f>
        <v>#NAME?</v>
      </c>
      <c t="str" s="89" r="BB379">
        <f>IF(NOT(snowball),0,IF(S378&lt;=0,0,IF($C379&lt;=SUM($AZ379:BA379),0,IF(AP379+$C379-SUM($AZ379:BA379)&gt;S378+AD379,S378+AD379-AP379,$C379-SUM($AZ379:BA379)))))</f>
        <v>#NAME?</v>
      </c>
      <c t="str" s="89" r="BC379">
        <f>IF(NOT(snowball),0,IF(T378&lt;=0,0,IF($C379&lt;=SUM($AZ379:BB379),0,IF(AQ379+$C379-SUM($AZ379:BB379)&gt;T378+AE379,T378+AE379-AQ379,$C379-SUM($AZ379:BB379)))))</f>
        <v>#NAME?</v>
      </c>
      <c t="str" s="89" r="BD379">
        <f>IF(NOT(snowball),0,IF(U378&lt;=0,0,IF($C379&lt;=SUM($AZ379:BC379),0,IF(AR379+$C379-SUM($AZ379:BC379)&gt;U378+AF379,U378+AF379-AR379,$C379-SUM($AZ379:BC379)))))</f>
        <v>#NAME?</v>
      </c>
      <c t="str" s="89" r="BE379">
        <f>IF(NOT(snowball),0,IF(V378&lt;=0,0,IF($C379&lt;=SUM($AZ379:BD379),0,IF(AS379+$C379-SUM($AZ379:BD379)&gt;V378+AG379,V378+AG379-AS379,$C379-SUM($AZ379:BD379)))))</f>
        <v>#NAME?</v>
      </c>
      <c t="str" s="89" r="BF379">
        <f>IF(NOT(snowball),0,IF(W378&lt;=0,0,IF($C379&lt;=SUM($AZ379:BE379),0,IF(AT379+$C379-SUM($AZ379:BE379)&gt;W378+AH379,W378+AH379-AT379,$C379-SUM($AZ379:BE379)))))</f>
        <v>#NAME?</v>
      </c>
      <c t="str" s="89" r="BG379">
        <f>IF(NOT(snowball),0,IF(X378&lt;=0,0,IF($C379&lt;=SUM($AZ379:BF379),0,IF(AU379+$C379-SUM($AZ379:BF379)&gt;X378+AI379,X378+AI379-AU379,$C379-SUM($AZ379:BF379)))))</f>
        <v>#NAME?</v>
      </c>
      <c t="str" s="89" r="BH379">
        <f>IF(NOT(snowball),0,IF(Y378&lt;=0,0,IF($C379&lt;=SUM($AZ379:BG379),0,IF(AV379+$C379-SUM($AZ379:BG379)&gt;Y378+AJ379,Y378+AJ379-AV379,$C379-SUM($AZ379:BG379)))))</f>
        <v>#NAME?</v>
      </c>
      <c t="str" s="89" r="BI379">
        <f>IF(NOT(snowball),0,IF(Z378&lt;=0,0,IF($C379&lt;=SUM($AZ379:BH379),0,IF(AW379+$C379-SUM($AZ379:BH379)&gt;Z378+AK379,Z378+AK379-AW379,$C379-SUM($AZ379:BH379)))))</f>
        <v>#NAME?</v>
      </c>
    </row>
    <row customHeight="1" r="380" ht="10.5">
      <c t="str" s="85" r="A380">
        <f>IF(SUM(Q379:Z379)&lt;=0,"",A379+1)</f>
        <v>#NAME?</v>
      </c>
      <c t="str" s="86" r="B380">
        <f>IF(A380="",NA(),DATE(YEAR(B379),MONTH(B379)+1,1))</f>
        <v>#NAME?</v>
      </c>
      <c t="str" s="87" r="C380">
        <f>IF(A380="","",IF(snowball,IF(($E$5-AX380)&lt;0,0,$E$5-AX380),"n/a")+D380)</f>
        <v>#NAME?</v>
      </c>
      <c s="88" r="D380"/>
      <c t="str" s="89" r="E380">
        <f>AN380+AZ380</f>
        <v>#NAME?</v>
      </c>
      <c t="str" s="89" r="F380">
        <f>AO380+BA380</f>
        <v>#NAME?</v>
      </c>
      <c t="str" s="89" r="G380">
        <f>AP380+BB380</f>
        <v>#NAME?</v>
      </c>
      <c t="str" s="89" r="H380">
        <f>AQ380+BC380</f>
        <v>#NAME?</v>
      </c>
      <c t="str" s="89" r="I380">
        <f>AR380+BD380</f>
        <v>#NAME?</v>
      </c>
      <c t="str" s="89" r="J380">
        <f>AS380+BE380</f>
        <v>#NAME?</v>
      </c>
      <c t="str" s="89" r="K380">
        <f>AT380+BF380</f>
        <v>#NAME?</v>
      </c>
      <c t="str" s="89" r="L380">
        <f>AU380+BG380</f>
        <v>#NAME?</v>
      </c>
      <c t="str" s="89" r="M380">
        <f>AV380+BH380</f>
        <v>#NAME?</v>
      </c>
      <c t="str" s="89" r="N380">
        <f>AW380+BI380</f>
        <v>#NAME?</v>
      </c>
      <c s="90" r="O380"/>
      <c t="str" s="89" r="P380">
        <f>SUM(Q380:Z380)</f>
        <v>#NAME?</v>
      </c>
      <c t="str" s="89" r="Q380">
        <f>IF(E$8=0,0,ROUND(Q379-(E380-AB380),2))</f>
        <v>#NAME?</v>
      </c>
      <c t="str" s="89" r="R380">
        <f>IF(F$8=0,0,ROUND(R379-(F380-AC380),2))</f>
        <v>#NAME?</v>
      </c>
      <c t="str" s="89" r="S380">
        <f>IF(G$8=0,0,ROUND(S379-(G380-AD380),2))</f>
        <v>#NAME?</v>
      </c>
      <c t="str" s="89" r="T380">
        <f>IF(H$8=0,0,ROUND(T379-(H380-AE380),2))</f>
        <v>#NAME?</v>
      </c>
      <c t="str" s="89" r="U380">
        <f>IF(I$8=0,0,ROUND(U379-(I380-AF380),2))</f>
        <v>#NAME?</v>
      </c>
      <c t="str" s="89" r="V380">
        <f>IF(J$8=0,0,ROUND(V379-(J380-AG380),2))</f>
        <v> -  </v>
      </c>
      <c t="str" s="89" r="W380">
        <f>IF(K$8=0,0,ROUND(W379-(K380-AH380),2))</f>
        <v> -  </v>
      </c>
      <c t="str" s="89" r="X380">
        <f>IF(L$8=0,0,ROUND(X379-(L380-AI380),2))</f>
        <v> -  </v>
      </c>
      <c t="str" s="89" r="Y380">
        <f>IF(M$8=0,0,ROUND(Y379-(M380-AJ380),2))</f>
        <v> -  </v>
      </c>
      <c t="str" s="89" r="Z380">
        <f>IF(N$8=0,0,ROUND(Z379-(N380-AK380),2))</f>
        <v> -  </v>
      </c>
      <c s="92" r="AA380"/>
      <c t="str" s="89" r="AB380">
        <f>ROUND(Q379*E$9/12,2)</f>
        <v>#NAME?</v>
      </c>
      <c t="str" s="89" r="AC380">
        <f>ROUND(R379*F$9/12,2)</f>
        <v>#NAME?</v>
      </c>
      <c t="str" s="89" r="AD380">
        <f>ROUND(S379*G$9/12,2)</f>
        <v>#NAME?</v>
      </c>
      <c t="str" s="89" r="AE380">
        <f>ROUND(T379*H$9/12,2)</f>
        <v>#NAME?</v>
      </c>
      <c t="str" s="89" r="AF380">
        <f>ROUND(U379*I$9/12,2)</f>
        <v>#NAME?</v>
      </c>
      <c t="str" s="89" r="AG380">
        <f>ROUND(V379*J$9/12,2)</f>
        <v> -  </v>
      </c>
      <c t="str" s="89" r="AH380">
        <f>ROUND(W379*K$9/12,2)</f>
        <v> -  </v>
      </c>
      <c t="str" s="89" r="AI380">
        <f>ROUND(X379*L$9/12,2)</f>
        <v> -  </v>
      </c>
      <c t="str" s="89" r="AJ380">
        <f>ROUND(Y379*M$9/12,2)</f>
        <v> -  </v>
      </c>
      <c t="str" s="89" r="AK380">
        <f>ROUND(Z379*N$9/12,2)</f>
        <v> -  </v>
      </c>
      <c t="str" s="89" r="AL380">
        <f>SUM(AB380:AK380)</f>
        <v>#NAME?</v>
      </c>
      <c s="93" r="AM380"/>
      <c t="str" s="89" r="AN380">
        <f>IF(Q379&gt;0,IF((Q379+AB380)&lt;E$10,Q379+AB380,E$10),0)</f>
        <v>#NAME?</v>
      </c>
      <c t="str" s="89" r="AO380">
        <f>IF(R379&gt;0,IF((R379+AC380)&lt;F$10,R379+AC380,F$10),0)</f>
        <v>#NAME?</v>
      </c>
      <c t="str" s="89" r="AP380">
        <f>IF(S379&gt;0,IF((S379+AD380)&lt;G$10,S379+AD380,G$10),0)</f>
        <v>#NAME?</v>
      </c>
      <c t="str" s="89" r="AQ380">
        <f>IF(T379&gt;0,IF((T379+AE380)&lt;H$10,T379+AE380,H$10),0)</f>
        <v>#NAME?</v>
      </c>
      <c t="str" s="89" r="AR380">
        <f>IF(U379&gt;0,IF((U379+AF380)&lt;I$10,U379+AF380,I$10),0)</f>
        <v>#NAME?</v>
      </c>
      <c t="str" s="89" r="AS380">
        <f>IF(V379&gt;0,IF((V379+AG380)&lt;J$10,V379+AG380,J$10),0)</f>
        <v> -  </v>
      </c>
      <c t="str" s="89" r="AT380">
        <f>IF(W379&gt;0,IF((W379+AH380)&lt;K$10,W379+AH380,K$10),0)</f>
        <v> -  </v>
      </c>
      <c t="str" s="89" r="AU380">
        <f>IF(X379&gt;0,IF((X379+AI380)&lt;L$10,X379+AI380,L$10),0)</f>
        <v> -  </v>
      </c>
      <c t="str" s="89" r="AV380">
        <f>IF(Y379&gt;0,IF((Y379+AJ380)&lt;M$10,Y379+AJ380,M$10),0)</f>
        <v> -  </v>
      </c>
      <c t="str" s="89" r="AW380">
        <f>IF(Z379&gt;0,IF((Z379+AK380)&lt;N$10,Z379+AK380,N$10),0)</f>
        <v> -  </v>
      </c>
      <c t="str" s="89" r="AX380">
        <f>SUM(AN380:AW380)</f>
        <v>#NAME?</v>
      </c>
      <c s="89" r="AY380"/>
      <c t="str" s="91" r="AZ380">
        <f>IF(NOT(snowball),0,IF(Q379&lt;=0,0,IF(AN380+$C380&gt;Q379+AB380,Q379+AB380-AN380,$C380)))</f>
        <v>#NAME?</v>
      </c>
      <c t="str" s="89" r="BA380">
        <f>IF(NOT(snowball),0,IF(R379&lt;=0,0,IF($C380&lt;=SUM($AZ380:AZ380),0,IF(AO380+$C380-SUM($AZ380:AZ380)&gt;R379+AC380,R379+AC380-AO380,$C380-SUM($AZ380:AZ380)))))</f>
        <v>#NAME?</v>
      </c>
      <c t="str" s="89" r="BB380">
        <f>IF(NOT(snowball),0,IF(S379&lt;=0,0,IF($C380&lt;=SUM($AZ380:BA380),0,IF(AP380+$C380-SUM($AZ380:BA380)&gt;S379+AD380,S379+AD380-AP380,$C380-SUM($AZ380:BA380)))))</f>
        <v>#NAME?</v>
      </c>
      <c t="str" s="89" r="BC380">
        <f>IF(NOT(snowball),0,IF(T379&lt;=0,0,IF($C380&lt;=SUM($AZ380:BB380),0,IF(AQ380+$C380-SUM($AZ380:BB380)&gt;T379+AE380,T379+AE380-AQ380,$C380-SUM($AZ380:BB380)))))</f>
        <v>#NAME?</v>
      </c>
      <c t="str" s="89" r="BD380">
        <f>IF(NOT(snowball),0,IF(U379&lt;=0,0,IF($C380&lt;=SUM($AZ380:BC380),0,IF(AR380+$C380-SUM($AZ380:BC380)&gt;U379+AF380,U379+AF380-AR380,$C380-SUM($AZ380:BC380)))))</f>
        <v>#NAME?</v>
      </c>
      <c t="str" s="89" r="BE380">
        <f>IF(NOT(snowball),0,IF(V379&lt;=0,0,IF($C380&lt;=SUM($AZ380:BD380),0,IF(AS380+$C380-SUM($AZ380:BD380)&gt;V379+AG380,V379+AG380-AS380,$C380-SUM($AZ380:BD380)))))</f>
        <v>#NAME?</v>
      </c>
      <c t="str" s="89" r="BF380">
        <f>IF(NOT(snowball),0,IF(W379&lt;=0,0,IF($C380&lt;=SUM($AZ380:BE380),0,IF(AT380+$C380-SUM($AZ380:BE380)&gt;W379+AH380,W379+AH380-AT380,$C380-SUM($AZ380:BE380)))))</f>
        <v>#NAME?</v>
      </c>
      <c t="str" s="89" r="BG380">
        <f>IF(NOT(snowball),0,IF(X379&lt;=0,0,IF($C380&lt;=SUM($AZ380:BF380),0,IF(AU380+$C380-SUM($AZ380:BF380)&gt;X379+AI380,X379+AI380-AU380,$C380-SUM($AZ380:BF380)))))</f>
        <v>#NAME?</v>
      </c>
      <c t="str" s="89" r="BH380">
        <f>IF(NOT(snowball),0,IF(Y379&lt;=0,0,IF($C380&lt;=SUM($AZ380:BG380),0,IF(AV380+$C380-SUM($AZ380:BG380)&gt;Y379+AJ380,Y379+AJ380-AV380,$C380-SUM($AZ380:BG380)))))</f>
        <v>#NAME?</v>
      </c>
      <c t="str" s="89" r="BI380">
        <f>IF(NOT(snowball),0,IF(Z379&lt;=0,0,IF($C380&lt;=SUM($AZ380:BH380),0,IF(AW380+$C380-SUM($AZ380:BH380)&gt;Z379+AK380,Z379+AK380-AW380,$C380-SUM($AZ380:BH380)))))</f>
        <v>#NAME?</v>
      </c>
    </row>
    <row customHeight="1" r="381" ht="12.75">
      <c s="51" r="A381"/>
      <c s="51" r="B381"/>
      <c s="51" r="C381"/>
      <c s="51" r="D381"/>
      <c s="51" r="E381"/>
      <c s="51" r="F381"/>
      <c s="51" r="G381"/>
      <c s="51" r="H381"/>
      <c s="51" r="I381"/>
      <c s="51" r="J381"/>
      <c s="51" r="K381"/>
      <c s="51" r="L381"/>
      <c s="51" r="M381"/>
      <c s="51" r="N381"/>
      <c s="51" r="O381"/>
      <c s="51" r="P381"/>
      <c s="51" r="Q381"/>
      <c s="51" r="R381"/>
      <c s="51" r="S381"/>
      <c s="51" r="T381"/>
      <c s="51" r="U381"/>
      <c s="51" r="V381"/>
      <c s="51" r="W381"/>
      <c s="51" r="X381"/>
      <c s="51" r="Y381"/>
      <c s="51" r="Z381"/>
      <c s="51" r="AA381"/>
      <c s="51" r="AB381"/>
      <c s="51" r="AC381"/>
      <c s="51" r="AD381"/>
      <c s="51" r="AE381"/>
      <c s="51" r="AF381"/>
      <c s="51" r="AG381"/>
      <c s="51" r="AH381"/>
      <c s="51" r="AI381"/>
      <c s="51" r="AJ381"/>
      <c s="51" r="AK381"/>
      <c s="51" r="AL381"/>
      <c s="51" r="AM381"/>
      <c s="51" r="AN381"/>
      <c s="51" r="AO381"/>
      <c s="51" r="AP381"/>
      <c s="51" r="AQ381"/>
      <c s="51" r="AR381"/>
      <c s="51" r="AS381"/>
      <c s="51" r="AT381"/>
      <c s="51" r="AU381"/>
      <c s="51" r="AV381"/>
      <c s="51" r="AW381"/>
      <c s="51" r="AX381"/>
      <c s="51" r="AY381"/>
      <c t="str" s="91" r="AZ381">
        <f>IF(NOT(snowball),0,IF(Q380&lt;=0,0,IF(AN381+$C381&gt;Q380+AB381,Q380+AB381-AN381,$C381)))</f>
        <v>#NAME?</v>
      </c>
      <c t="str" s="89" r="BA381">
        <f>IF(NOT(snowball),0,IF(R380&lt;=0,0,IF($C381&lt;=SUM($AZ381:AZ381),0,IF(AO381+$C381-SUM($AZ381:AZ381)&gt;R380+AC381,R380+AC381-AO381,$C381-SUM($AZ381:AZ381)))))</f>
        <v>#NAME?</v>
      </c>
      <c t="str" s="89" r="BB381">
        <f>IF(NOT(snowball),0,IF(S380&lt;=0,0,IF($C381&lt;=SUM($AZ381:BA381),0,IF(AP381+$C381-SUM($AZ381:BA381)&gt;S380+AD381,S380+AD381-AP381,$C381-SUM($AZ381:BA381)))))</f>
        <v>#NAME?</v>
      </c>
      <c t="str" s="89" r="BC381">
        <f>IF(NOT(snowball),0,IF(T380&lt;=0,0,IF($C381&lt;=SUM($AZ381:BB381),0,IF(AQ381+$C381-SUM($AZ381:BB381)&gt;T380+AE381,T380+AE381-AQ381,$C381-SUM($AZ381:BB381)))))</f>
        <v>#NAME?</v>
      </c>
      <c t="str" s="89" r="BD381">
        <f>IF(NOT(snowball),0,IF(U380&lt;=0,0,IF($C381&lt;=SUM($AZ381:BC381),0,IF(AR381+$C381-SUM($AZ381:BC381)&gt;U380+AF381,U380+AF381-AR381,$C381-SUM($AZ381:BC381)))))</f>
        <v>#NAME?</v>
      </c>
      <c t="str" s="89" r="BE381">
        <f>IF(NOT(snowball),0,IF(V380&lt;=0,0,IF($C381&lt;=SUM($AZ381:BD381),0,IF(AS381+$C381-SUM($AZ381:BD381)&gt;V380+AG381,V380+AG381-AS381,$C381-SUM($AZ381:BD381)))))</f>
        <v>#NAME?</v>
      </c>
      <c t="str" s="89" r="BF381">
        <f>IF(NOT(snowball),0,IF(W380&lt;=0,0,IF($C381&lt;=SUM($AZ381:BE381),0,IF(AT381+$C381-SUM($AZ381:BE381)&gt;W380+AH381,W380+AH381-AT381,$C381-SUM($AZ381:BE381)))))</f>
        <v>#NAME?</v>
      </c>
      <c t="str" s="89" r="BG381">
        <f>IF(NOT(snowball),0,IF(X380&lt;=0,0,IF($C381&lt;=SUM($AZ381:BF381),0,IF(AU381+$C381-SUM($AZ381:BF381)&gt;X380+AI381,X380+AI381-AU381,$C381-SUM($AZ381:BF381)))))</f>
        <v>#NAME?</v>
      </c>
      <c t="str" s="89" r="BH381">
        <f>IF(NOT(snowball),0,IF(Y380&lt;=0,0,IF($C381&lt;=SUM($AZ381:BG381),0,IF(AV381+$C381-SUM($AZ381:BG381)&gt;Y380+AJ381,Y380+AJ381-AV381,$C381-SUM($AZ381:BG381)))))</f>
        <v>#NAME?</v>
      </c>
      <c t="str" s="89" r="BI381">
        <f>IF(NOT(snowball),0,IF(Z380&lt;=0,0,IF($C381&lt;=SUM($AZ381:BH381),0,IF(AW381+$C381-SUM($AZ381:BH381)&gt;Z380+AK381,Z380+AK381-AW381,$C381-SUM($AZ381:BH381)))))</f>
        <v>#NAME?</v>
      </c>
    </row>
  </sheetData>
  <mergeCells count="2">
    <mergeCell ref="E16:F16"/>
    <mergeCell ref="E5:F5"/>
  </mergeCells>
  <conditionalFormatting sqref="E13:N13">
    <cfRule priority="1" type="expression" dxfId="1">
      <formula>AND(paymenttype=2,OR(#REF!&gt;0,E16&gt;0))</formula>
    </cfRule>
  </conditionalFormatting>
  <conditionalFormatting sqref="E10:N10">
    <cfRule priority="2" type="expression" dxfId="1">
      <formula>AND(paymenttype=2,OR(#REF!&gt;0,#REF!&gt;0))</formula>
    </cfRule>
  </conditionalFormatting>
  <conditionalFormatting sqref="B21:B380">
    <cfRule priority="3" type="expression" dxfId="2">
      <formula>ISERROR(B21)</formula>
    </cfRule>
  </conditionalFormatting>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7.29" defaultRowHeight="15.75"/>
  <cols>
    <col min="1" customWidth="1" max="1" width="20.29"/>
    <col min="2" customWidth="1" max="11" width="8.0"/>
  </cols>
  <sheetData>
    <row customHeight="1" r="1" ht="15.0">
      <c t="s" s="94" r="A1">
        <v>115</v>
      </c>
      <c t="s" s="95" r="K1">
        <v>116</v>
      </c>
    </row>
    <row customHeight="1" r="2" ht="12.75">
      <c t="s" s="8" r="A2">
        <v>117</v>
      </c>
    </row>
    <row customHeight="1" r="3" ht="12.75">
      <c t="s" s="8" r="A3">
        <v>118</v>
      </c>
    </row>
    <row customHeight="1" r="4" ht="12.75">
      <c s="3" r="A4"/>
    </row>
    <row customHeight="1" r="5" ht="12.75">
      <c t="s" s="4" r="A5">
        <v>119</v>
      </c>
    </row>
    <row customHeight="1" r="6" ht="12.75">
      <c t="s" s="3" r="A6">
        <v>120</v>
      </c>
      <c s="96" r="B6">
        <v>1.0</v>
      </c>
      <c t="str" s="3" r="C6">
        <f>B6+1</f>
        <v>2</v>
      </c>
      <c t="str" s="3" r="D6">
        <f>C6+1</f>
        <v>3</v>
      </c>
      <c t="str" s="3" r="E6">
        <f>D6+1</f>
        <v>4</v>
      </c>
      <c t="str" s="3" r="F6">
        <f>E6+1</f>
        <v>5</v>
      </c>
      <c t="str" s="3" r="G6">
        <f>F6+1</f>
        <v>6</v>
      </c>
      <c t="str" s="3" r="H6">
        <f>G6+1</f>
        <v>7</v>
      </c>
      <c t="str" s="3" r="I6">
        <f>H6+1</f>
        <v>8</v>
      </c>
      <c t="str" s="3" r="J6">
        <f>I6+1</f>
        <v>9</v>
      </c>
      <c t="str" s="3" r="K6">
        <f>J6+1</f>
        <v>10</v>
      </c>
    </row>
    <row customHeight="1" r="7" ht="12.75">
      <c t="s" s="3" r="A7">
        <v>121</v>
      </c>
      <c t="str" s="97" r="B7">
        <f ref="B7:K7" t="array">TRANSPOSE(Calculator!B8:B17)</f>
        <v>Card #1</v>
      </c>
      <c t="s" s="97" r="C7">
        <v>122</v>
      </c>
      <c t="s" s="97" r="D7">
        <v>123</v>
      </c>
      <c t="s" s="97" r="E7">
        <v>124</v>
      </c>
      <c t="s" s="97" r="F7">
        <v>125</v>
      </c>
      <c s="97" r="G7"/>
      <c s="97" r="H7"/>
      <c s="97" r="I7"/>
      <c s="97" r="J7"/>
      <c s="97" r="K7"/>
    </row>
    <row customHeight="1" r="8" ht="12.75">
      <c t="s" s="3" r="A8">
        <v>126</v>
      </c>
      <c t="str" s="98" r="B8">
        <f ref="B8:K8" t="array">TRANSPOSE(Calculator!C8:C17)</f>
        <v>  4,400.00 </v>
      </c>
      <c s="98" r="C8">
        <v>3200.0</v>
      </c>
      <c s="98" r="D8">
        <v>5000.0</v>
      </c>
      <c s="98" r="E8">
        <v>9000.0</v>
      </c>
      <c s="98" r="F8">
        <v>4900.0</v>
      </c>
      <c s="98" r="G8"/>
      <c s="98" r="H8"/>
      <c s="98" r="I8"/>
      <c s="98" r="J8"/>
      <c s="98" r="K8"/>
    </row>
    <row customHeight="1" r="9" ht="12.75">
      <c t="s" s="3" r="A9">
        <v>127</v>
      </c>
      <c t="str" s="99" r="B9">
        <f ref="B9:K9" t="array">TRANSPOSE(Calculator!D8:D17)</f>
        <v>13.00%</v>
      </c>
      <c s="99" r="C9">
        <v>0.0981</v>
      </c>
      <c s="99" r="D9">
        <v>0.12</v>
      </c>
      <c s="99" r="E9">
        <v>0.135</v>
      </c>
      <c s="99" r="F9">
        <v>0.04</v>
      </c>
      <c s="99" r="G9"/>
      <c s="99" r="H9"/>
      <c s="99" r="I9"/>
      <c s="99" r="J9"/>
      <c s="99" r="K9"/>
    </row>
    <row customHeight="1" r="10" ht="12.75">
      <c t="s" s="3" r="A10">
        <v>128</v>
      </c>
      <c t="str" s="100" r="B10">
        <f ref="B10:K10" t="array">IF(ISBLANK(TRANSPOSE(Calculator!F8:F17)),0,TRANSPOSE(Calculator!F8:F17))</f>
        <v>2</v>
      </c>
      <c s="100" r="C10">
        <v>1.0</v>
      </c>
      <c s="100" r="D10">
        <v>3.0</v>
      </c>
      <c s="100" r="E10">
        <v>5.0</v>
      </c>
      <c s="100" r="F10">
        <v>4.0</v>
      </c>
      <c s="100" r="G10">
        <v>0.0</v>
      </c>
      <c s="100" r="H10">
        <v>0.0</v>
      </c>
      <c s="100" r="I10">
        <v>0.0</v>
      </c>
      <c s="100" r="J10">
        <v>0.0</v>
      </c>
      <c s="100" r="K10">
        <v>0.0</v>
      </c>
    </row>
    <row customHeight="1" r="11" ht="12.75">
      <c t="s" s="3" r="A11">
        <v>129</v>
      </c>
      <c t="str" s="3" r="B11">
        <f>IF(AND(NOT(ISTEXT(B8)),B8&gt;0),TRUE,FALSE)</f>
        <v>TRUE</v>
      </c>
      <c t="str" s="3" r="C11">
        <f>IF(AND(NOT(ISTEXT(C8)),C8&gt;0),TRUE,FALSE)</f>
        <v>TRUE</v>
      </c>
      <c t="str" s="3" r="D11">
        <f>IF(AND(NOT(ISTEXT(D8)),D8&gt;0),TRUE,FALSE)</f>
        <v>TRUE</v>
      </c>
      <c t="str" s="3" r="E11">
        <f>IF(AND(NOT(ISTEXT(E8)),E8&gt;0),TRUE,FALSE)</f>
        <v>TRUE</v>
      </c>
      <c t="str" s="3" r="F11">
        <f>IF(AND(NOT(ISTEXT(F8)),F8&gt;0),TRUE,FALSE)</f>
        <v>TRUE</v>
      </c>
      <c t="str" s="3" r="G11">
        <f>IF(AND(NOT(ISTEXT(G8)),G8&gt;0),TRUE,FALSE)</f>
        <v>FALSE</v>
      </c>
      <c t="str" s="3" r="H11">
        <f>IF(AND(NOT(ISTEXT(H8)),H8&gt;0),TRUE,FALSE)</f>
        <v>FALSE</v>
      </c>
      <c t="str" s="3" r="I11">
        <f>IF(AND(NOT(ISTEXT(I8)),I8&gt;0),TRUE,FALSE)</f>
        <v>FALSE</v>
      </c>
      <c t="str" s="3" r="J11">
        <f>IF(AND(NOT(ISTEXT(J8)),J8&gt;0),TRUE,FALSE)</f>
        <v>FALSE</v>
      </c>
      <c t="str" s="3" r="K11">
        <f>IF(AND(NOT(ISTEXT(K8)),K8&gt;0),TRUE,FALSE)</f>
        <v>FALSE</v>
      </c>
    </row>
    <row customHeight="1" r="12" ht="12.75">
      <c t="s" s="101" r="A12">
        <v>130</v>
      </c>
      <c s="96" r="B12">
        <v>10.0</v>
      </c>
    </row>
    <row customHeight="1" r="13" ht="12.75">
      <c s="3" r="A13"/>
    </row>
    <row customHeight="1" r="14" ht="12.75">
      <c t="s" s="4" r="A14">
        <v>131</v>
      </c>
    </row>
    <row customHeight="1" r="15" ht="12.75">
      <c t="s" s="3" r="A15">
        <v>132</v>
      </c>
      <c t="str" s="102" r="B15">
        <f ref="B15" t="array">INDEX(B6:K6,1,MATCH(TRUE,B11:K11,0))</f>
        <v>1</v>
      </c>
      <c t="str" s="3" r="C15">
        <f ref="C15" t="array">INDEX(OFFSET($B6,0,B15,1,$B$12-B15),1,MATCH(TRUE,OFFSET($B11,0,B15,1,$B$12-B15),0))</f>
        <v>2</v>
      </c>
      <c t="str" s="3" r="D15">
        <f ref="D15" t="array">INDEX(OFFSET($B6,0,C15,1,$B$12-C15),1,MATCH(TRUE,OFFSET($B11,0,C15,1,$B$12-C15),0))</f>
        <v>3</v>
      </c>
      <c t="str" s="3" r="E15">
        <f ref="E15" t="array">INDEX(OFFSET($B6,0,D15,1,$B$12-D15),1,MATCH(TRUE,OFFSET($B11,0,D15,1,$B$12-D15),0))</f>
        <v>4</v>
      </c>
      <c t="str" s="3" r="F15">
        <f ref="F15" t="array">INDEX(OFFSET($B6,0,E15,1,$B$12-E15),1,MATCH(TRUE,OFFSET($B11,0,E15,1,$B$12-E15),0))</f>
        <v>5</v>
      </c>
      <c t="str" s="3" r="G15">
        <f ref="G15" t="array">INDEX(OFFSET($B6,0,F15,1,$B$12-F15),1,MATCH(TRUE,OFFSET($B11,0,F15,1,$B$12-F15),0))</f>
        <v>#N/A</v>
      </c>
      <c t="str" s="3" r="H15">
        <f ref="H15" t="array">INDEX(OFFSET($B6,0,G15,1,$B$12-G15),1,MATCH(TRUE,OFFSET($B11,0,G15,1,$B$12-G15),0))</f>
        <v>#N/A</v>
      </c>
      <c t="str" s="3" r="I15">
        <f ref="I15" t="array">INDEX(OFFSET($B6,0,H15,1,$B$12-H15),1,MATCH(TRUE,OFFSET($B11,0,H15,1,$B$12-H15),0))</f>
        <v>#N/A</v>
      </c>
      <c t="str" s="3" r="J15">
        <f ref="J15" t="array">INDEX(OFFSET($B6,0,I15,1,$B$12-I15),1,MATCH(TRUE,OFFSET($B11,0,I15,1,$B$12-I15),0))</f>
        <v>#N/A</v>
      </c>
      <c t="str" s="3" r="K15">
        <f ref="K15" t="array">INDEX(OFFSET($B6,0,J15,1,$B$12-J15),1,MATCH(TRUE,OFFSET($B11,0,J15,1,$B$12-J15),0))</f>
        <v>#N/A</v>
      </c>
    </row>
    <row customHeight="1" r="16" ht="12.75">
      <c t="s" s="3" r="A16">
        <v>133</v>
      </c>
      <c t="str" s="97" r="B16">
        <f ref="B16" t="array">INDEX($B7:$K7,1,B$15)</f>
        <v>Card #1</v>
      </c>
      <c t="str" s="97" r="C16">
        <f ref="C16" t="array">INDEX($B7:$K7,1,C$15)</f>
        <v>Auto Loan #1</v>
      </c>
      <c t="str" s="97" r="D16">
        <f ref="D16" t="array">INDEX($B7:$K7,1,D$15)</f>
        <v>Auto Loan #2</v>
      </c>
      <c t="str" s="97" r="E16">
        <f ref="E16" t="array">INDEX($B7:$K7,1,E$15)</f>
        <v>Card #2</v>
      </c>
      <c t="str" s="97" r="F16">
        <f ref="F16" t="array">INDEX($B7:$K7,1,F$15)</f>
        <v>Student Loan #1</v>
      </c>
      <c t="str" s="97" r="G16">
        <f ref="G16" t="array">INDEX($B7:$K7,1,G$15)</f>
        <v>#N/A</v>
      </c>
      <c t="str" s="97" r="H16">
        <f ref="H16" t="array">INDEX($B7:$K7,1,H$15)</f>
        <v>#N/A</v>
      </c>
      <c t="str" s="97" r="I16">
        <f ref="I16" t="array">INDEX($B7:$K7,1,I$15)</f>
        <v>#N/A</v>
      </c>
      <c t="str" s="97" r="J16">
        <f ref="J16" t="array">INDEX($B7:$K7,1,J$15)</f>
        <v>#N/A</v>
      </c>
      <c t="str" s="97" r="K16">
        <f ref="K16" t="array">INDEX($B7:$K7,1,K$15)</f>
        <v>#N/A</v>
      </c>
    </row>
    <row customHeight="1" r="17" ht="12.75">
      <c t="s" s="3" r="A17">
        <v>134</v>
      </c>
      <c t="str" s="98" r="B17">
        <f ref="B17" t="array">INDEX($B8:$K8,1,B$15)</f>
        <v>  4,400.00 </v>
      </c>
      <c t="str" s="98" r="C17">
        <f ref="C17" t="array">INDEX($B8:$K8,1,C$15)</f>
        <v>  3,200.00 </v>
      </c>
      <c t="str" s="98" r="D17">
        <f ref="D17" t="array">INDEX($B8:$K8,1,D$15)</f>
        <v>  5,000.00 </v>
      </c>
      <c t="str" s="98" r="E17">
        <f ref="E17" t="array">INDEX($B8:$K8,1,E$15)</f>
        <v>  9,000.00 </v>
      </c>
      <c t="str" s="98" r="F17">
        <f ref="F17" t="array">INDEX($B8:$K8,1,F$15)</f>
        <v>  4,900.00 </v>
      </c>
      <c t="str" s="98" r="G17">
        <f ref="G17" t="array">INDEX($B8:$K8,1,G$15)</f>
        <v>#N/A</v>
      </c>
      <c t="str" s="98" r="H17">
        <f ref="H17" t="array">INDEX($B8:$K8,1,H$15)</f>
        <v>#N/A</v>
      </c>
      <c t="str" s="98" r="I17">
        <f ref="I17" t="array">INDEX($B8:$K8,1,I$15)</f>
        <v>#N/A</v>
      </c>
      <c t="str" s="98" r="J17">
        <f ref="J17" t="array">INDEX($B8:$K8,1,J$15)</f>
        <v>#N/A</v>
      </c>
      <c t="str" s="98" r="K17">
        <f ref="K17" t="array">INDEX($B8:$K8,1,K$15)</f>
        <v>#N/A</v>
      </c>
    </row>
    <row customHeight="1" r="18" ht="12.75">
      <c t="s" s="3" r="A18">
        <v>135</v>
      </c>
      <c t="str" s="99" r="B18">
        <f ref="B18" t="array">INDEX($B9:$K9,1,B$15)</f>
        <v>13.00%</v>
      </c>
      <c t="str" s="99" r="C18">
        <f ref="C18" t="array">INDEX($B9:$K9,1,C$15)</f>
        <v>9.81%</v>
      </c>
      <c t="str" s="99" r="D18">
        <f ref="D18" t="array">INDEX($B9:$K9,1,D$15)</f>
        <v>12.00%</v>
      </c>
      <c t="str" s="99" r="E18">
        <f ref="E18" t="array">INDEX($B9:$K9,1,E$15)</f>
        <v>13.50%</v>
      </c>
      <c t="str" s="99" r="F18">
        <f ref="F18" t="array">INDEX($B9:$K9,1,F$15)</f>
        <v>4.00%</v>
      </c>
      <c t="str" s="99" r="G18">
        <f ref="G18" t="array">INDEX($B9:$K9,1,G$15)</f>
        <v>#N/A</v>
      </c>
      <c t="str" s="99" r="H18">
        <f ref="H18" t="array">INDEX($B9:$K9,1,H$15)</f>
        <v>#N/A</v>
      </c>
      <c t="str" s="99" r="I18">
        <f ref="I18" t="array">INDEX($B9:$K9,1,I$15)</f>
        <v>#N/A</v>
      </c>
      <c t="str" s="99" r="J18">
        <f ref="J18" t="array">INDEX($B9:$K9,1,J$15)</f>
        <v>#N/A</v>
      </c>
      <c t="str" s="99" r="K18">
        <f ref="K18" t="array">INDEX($B9:$K9,1,K$15)</f>
        <v>#N/A</v>
      </c>
    </row>
    <row customHeight="1" r="19" ht="12.75">
      <c t="s" s="3" r="A19">
        <v>136</v>
      </c>
      <c t="str" s="100" r="B19">
        <f ref="B19" t="array">INDEX($B10:$K10,1,B$15)</f>
        <v>2</v>
      </c>
      <c t="str" s="100" r="C19">
        <f ref="C19" t="array">INDEX($B10:$K10,1,C$15)</f>
        <v>1</v>
      </c>
      <c t="str" s="100" r="D19">
        <f ref="D19" t="array">INDEX($B10:$K10,1,D$15)</f>
        <v>3</v>
      </c>
      <c t="str" s="100" r="E19">
        <f ref="E19" t="array">INDEX($B10:$K10,1,E$15)</f>
        <v>5</v>
      </c>
      <c t="str" s="100" r="F19">
        <f ref="F19" t="array">INDEX($B10:$K10,1,F$15)</f>
        <v>4</v>
      </c>
      <c t="str" s="100" r="G19">
        <f ref="G19" t="array">INDEX($B10:$K10,1,G$15)</f>
        <v>#N/A</v>
      </c>
      <c t="str" s="100" r="H19">
        <f ref="H19" t="array">INDEX($B10:$K10,1,H$15)</f>
        <v>#N/A</v>
      </c>
      <c t="str" s="100" r="I19">
        <f ref="I19" t="array">INDEX($B10:$K10,1,I$15)</f>
        <v>#N/A</v>
      </c>
      <c t="str" s="100" r="J19">
        <f ref="J19" t="array">INDEX($B10:$K10,1,J$15)</f>
        <v>#N/A</v>
      </c>
      <c t="str" s="100" r="K19">
        <f ref="K19" t="array">INDEX($B10:$K10,1,K$15)</f>
        <v>#N/A</v>
      </c>
    </row>
    <row customHeight="1" r="20" ht="12.75">
      <c t="s" s="101" r="A20">
        <v>137</v>
      </c>
      <c t="str" s="3" r="B20">
        <f>COUNTIF(B11:K11,TRUE)</f>
        <v>5</v>
      </c>
    </row>
    <row customHeight="1" r="21" ht="12.75">
      <c t="s" s="103" r="A21">
        <v>138</v>
      </c>
      <c t="str" s="104" r="B21">
        <f>IF(ISERROR(B16),$B$12+1,RANK(B17,OFFSET($B17,0,0,1,$B$20),-1))</f>
        <v>2</v>
      </c>
      <c t="str" s="104" r="C21">
        <f>IF(ISERROR(C16),$B$12+1,RANK(C17,OFFSET($B17,0,0,1,$B$20),-1))</f>
        <v>1</v>
      </c>
      <c t="str" s="104" r="D21">
        <f>IF(ISERROR(D16),$B$12+1,RANK(D17,OFFSET($B17,0,0,1,$B$20),-1))</f>
        <v>4</v>
      </c>
      <c t="str" s="104" r="E21">
        <f>IF(ISERROR(E16),$B$12+1,RANK(E17,OFFSET($B17,0,0,1,$B$20),-1))</f>
        <v>5</v>
      </c>
      <c t="str" s="104" r="F21">
        <f>IF(ISERROR(F16),$B$12+1,RANK(F17,OFFSET($B17,0,0,1,$B$20),-1))</f>
        <v>3</v>
      </c>
      <c t="str" s="104" r="G21">
        <f>IF(ISERROR(G16),$B$12+1,RANK(G17,OFFSET($B17,0,0,1,$B$20),-1))</f>
        <v>11</v>
      </c>
      <c t="str" s="104" r="H21">
        <f>IF(ISERROR(H16),$B$12+1,RANK(H17,OFFSET($B17,0,0,1,$B$20),-1))</f>
        <v>11</v>
      </c>
      <c t="str" s="104" r="I21">
        <f>IF(ISERROR(I16),$B$12+1,RANK(I17,OFFSET($B17,0,0,1,$B$20),-1))</f>
        <v>11</v>
      </c>
      <c t="str" s="104" r="J21">
        <f>IF(ISERROR(J16),$B$12+1,RANK(J17,OFFSET($B17,0,0,1,$B$20),-1))</f>
        <v>11</v>
      </c>
      <c t="str" s="104" r="K21">
        <f>IF(ISERROR(K16),$B$12+1,RANK(K17,OFFSET($B17,0,0,1,$B$20),-1))</f>
        <v>11</v>
      </c>
    </row>
    <row customHeight="1" r="22" ht="12.75">
      <c t="s" s="103" r="A22">
        <v>139</v>
      </c>
      <c t="str" s="104" r="B22">
        <f>IF(ISERROR(B16),$B$12+1,RANK(B18,OFFSET($B18,0,0,1,$B$20)))</f>
        <v>2</v>
      </c>
      <c t="str" s="104" r="C22">
        <f>IF(ISERROR(C16),$B$12+1,RANK(C18,OFFSET($B18,0,0,1,$B$20)))</f>
        <v>4</v>
      </c>
      <c t="str" s="104" r="D22">
        <f>IF(ISERROR(D16),$B$12+1,RANK(D18,OFFSET($B18,0,0,1,$B$20)))</f>
        <v>3</v>
      </c>
      <c t="str" s="104" r="E22">
        <f>IF(ISERROR(E16),$B$12+1,RANK(E18,OFFSET($B18,0,0,1,$B$20)))</f>
        <v>1</v>
      </c>
      <c t="str" s="104" r="F22">
        <f>IF(ISERROR(F16),$B$12+1,RANK(F18,OFFSET($B18,0,0,1,$B$20)))</f>
        <v>5</v>
      </c>
      <c t="str" s="104" r="G22">
        <f>IF(ISERROR(G16),$B$12+1,RANK(G18,OFFSET($B18,0,0,1,$B$20)))</f>
        <v>11</v>
      </c>
      <c t="str" s="104" r="H22">
        <f>IF(ISERROR(H16),$B$12+1,RANK(H18,OFFSET($B18,0,0,1,$B$20)))</f>
        <v>11</v>
      </c>
      <c t="str" s="104" r="I22">
        <f>IF(ISERROR(I16),$B$12+1,RANK(I18,OFFSET($B18,0,0,1,$B$20)))</f>
        <v>11</v>
      </c>
      <c t="str" s="104" r="J22">
        <f>IF(ISERROR(J16),$B$12+1,RANK(J18,OFFSET($B18,0,0,1,$B$20)))</f>
        <v>11</v>
      </c>
      <c t="str" s="104" r="K22">
        <f>IF(ISERROR(K16),$B$12+1,RANK(K18,OFFSET($B18,0,0,1,$B$20)))</f>
        <v>11</v>
      </c>
    </row>
    <row customHeight="1" r="23" ht="12.75">
      <c t="s" s="103" r="A23">
        <v>140</v>
      </c>
      <c t="str" s="104" r="B23">
        <f>IF(ISERROR(B16),$B$12+1,RANK(B19,OFFSET($B19,0,0,1,$B$20)))</f>
        <v>4</v>
      </c>
      <c t="str" s="104" r="C23">
        <f>IF(ISERROR(C16),$B$12+1,RANK(C19,OFFSET($B19,0,0,1,$B$20)))</f>
        <v>5</v>
      </c>
      <c t="str" s="104" r="D23">
        <f>IF(ISERROR(D16),$B$12+1,RANK(D19,OFFSET($B19,0,0,1,$B$20)))</f>
        <v>3</v>
      </c>
      <c t="str" s="104" r="E23">
        <f>IF(ISERROR(E16),$B$12+1,RANK(E19,OFFSET($B19,0,0,1,$B$20)))</f>
        <v>1</v>
      </c>
      <c t="str" s="104" r="F23">
        <f>IF(ISERROR(F16),$B$12+1,RANK(F19,OFFSET($B19,0,0,1,$B$20)))</f>
        <v>2</v>
      </c>
      <c t="str" s="104" r="G23">
        <f>IF(ISERROR(G16),$B$12+1,RANK(G19,OFFSET($B19,0,0,1,$B$20)))</f>
        <v>11</v>
      </c>
      <c t="str" s="104" r="H23">
        <f>IF(ISERROR(H16),$B$12+1,RANK(H19,OFFSET($B19,0,0,1,$B$20)))</f>
        <v>11</v>
      </c>
      <c t="str" s="104" r="I23">
        <f>IF(ISERROR(I16),$B$12+1,RANK(I19,OFFSET($B19,0,0,1,$B$20)))</f>
        <v>11</v>
      </c>
      <c t="str" s="104" r="J23">
        <f>IF(ISERROR(J16),$B$12+1,RANK(J19,OFFSET($B19,0,0,1,$B$20)))</f>
        <v>11</v>
      </c>
      <c t="str" s="104" r="K23">
        <f>IF(ISERROR(K16),$B$12+1,RANK(K19,OFFSET($B19,0,0,1,$B$20)))</f>
        <v>11</v>
      </c>
    </row>
    <row customHeight="1" r="24" ht="12.75">
      <c t="s" s="103" r="A24">
        <v>141</v>
      </c>
      <c t="str" s="104" r="B24">
        <f>IF(ISERROR(B16),$B$12+1,RANK(B19,OFFSET($B19,0,0,1,$B$20),-1))</f>
        <v>2</v>
      </c>
      <c t="str" s="104" r="C24">
        <f>IF(ISERROR(C16),$B$12+1,RANK(C19,OFFSET($B19,0,0,1,$B$20),-1))</f>
        <v>1</v>
      </c>
      <c t="str" s="104" r="D24">
        <f>IF(ISERROR(D16),$B$12+1,RANK(D19,OFFSET($B19,0,0,1,$B$20),-1))</f>
        <v>3</v>
      </c>
      <c t="str" s="104" r="E24">
        <f>IF(ISERROR(E16),$B$12+1,RANK(E19,OFFSET($B19,0,0,1,$B$20),-1))</f>
        <v>5</v>
      </c>
      <c t="str" s="104" r="F24">
        <f>IF(ISERROR(F16),$B$12+1,RANK(F19,OFFSET($B19,0,0,1,$B$20),-1))</f>
        <v>4</v>
      </c>
      <c t="str" s="104" r="G24">
        <f>IF(ISERROR(G16),$B$12+1,RANK(G19,OFFSET($B19,0,0,1,$B$20),-1))</f>
        <v>11</v>
      </c>
      <c t="str" s="104" r="H24">
        <f>IF(ISERROR(H16),$B$12+1,RANK(H19,OFFSET($B19,0,0,1,$B$20),-1))</f>
        <v>11</v>
      </c>
      <c t="str" s="104" r="I24">
        <f>IF(ISERROR(I16),$B$12+1,RANK(I19,OFFSET($B19,0,0,1,$B$20),-1))</f>
        <v>11</v>
      </c>
      <c t="str" s="104" r="J24">
        <f>IF(ISERROR(J16),$B$12+1,RANK(J19,OFFSET($B19,0,0,1,$B$20),-1))</f>
        <v>11</v>
      </c>
      <c t="str" s="104" r="K24">
        <f>IF(ISERROR(K16),$B$12+1,RANK(K19,OFFSET($B19,0,0,1,$B$20),-1))</f>
        <v>11</v>
      </c>
    </row>
    <row customHeight="1" r="25" ht="12.75">
      <c s="3" r="A25"/>
    </row>
    <row customHeight="1" r="26" ht="12.75">
      <c t="s" s="4" r="A26">
        <v>142</v>
      </c>
    </row>
    <row customHeight="1" r="27" ht="12.75">
      <c t="s" s="101" r="A27">
        <v>143</v>
      </c>
      <c s="96" r="B27">
        <v>1.0</v>
      </c>
      <c t="str" s="3" r="C27">
        <f>B27+1</f>
        <v>2</v>
      </c>
      <c t="str" s="3" r="D27">
        <f>C27+1</f>
        <v>3</v>
      </c>
      <c t="str" s="3" r="E27">
        <f>D27+1</f>
        <v>4</v>
      </c>
      <c t="str" s="3" r="F27">
        <f>E27+1</f>
        <v>5</v>
      </c>
      <c t="str" s="3" r="G27">
        <f>F27+1</f>
        <v>6</v>
      </c>
      <c t="str" s="3" r="H27">
        <f>G27+1</f>
        <v>7</v>
      </c>
      <c t="str" s="3" r="I27">
        <f>H27+1</f>
        <v>8</v>
      </c>
      <c t="str" s="3" r="J27">
        <f>I27+1</f>
        <v>9</v>
      </c>
      <c t="str" s="3" r="K27">
        <f>J27+1</f>
        <v>10</v>
      </c>
    </row>
    <row customHeight="1" r="28" ht="12.75">
      <c t="s" s="101" r="A28">
        <v>144</v>
      </c>
      <c t="str" s="3" r="B28">
        <f>MATCH(B27,$B$21:$K$21,0)</f>
        <v>2</v>
      </c>
      <c t="str" s="3" r="C28">
        <f>MATCH(C27,$B$21:$K$21,0)</f>
        <v>1</v>
      </c>
      <c t="str" s="3" r="D28">
        <f>MATCH(D27,$B$21:$K$21,0)</f>
        <v>5</v>
      </c>
      <c t="str" s="3" r="E28">
        <f>MATCH(E27,$B$21:$K$21,0)</f>
        <v>3</v>
      </c>
      <c t="str" s="3" r="F28">
        <f>MATCH(F27,$B$21:$K$21,0)</f>
        <v>4</v>
      </c>
      <c t="str" s="3" r="G28">
        <f>MATCH(G27,$B$21:$K$21,0)</f>
        <v>#N/A</v>
      </c>
      <c t="str" s="3" r="H28">
        <f>MATCH(H27,$B$21:$K$21,0)</f>
        <v>#N/A</v>
      </c>
      <c t="str" s="3" r="I28">
        <f>MATCH(I27,$B$21:$K$21,0)</f>
        <v>#N/A</v>
      </c>
      <c t="str" s="3" r="J28">
        <f>MATCH(J27,$B$21:$K$21,0)</f>
        <v>#N/A</v>
      </c>
      <c t="str" s="3" r="K28">
        <f>MATCH(K27,$B$21:$K$21,0)</f>
        <v>#N/A</v>
      </c>
    </row>
    <row customHeight="1" r="29" ht="12.75">
      <c t="s" s="101" r="A29">
        <v>145</v>
      </c>
      <c t="str" s="3" r="B29">
        <f>IF(ISERROR(B$16),$B$12+1,IF(NOT(ISERROR(B28)),B27,A29))</f>
        <v>1</v>
      </c>
      <c t="str" s="3" r="C29">
        <f>IF(ISERROR(C$16),$B$12+1,IF(NOT(ISERROR(C28)),C27,B29))</f>
        <v>2</v>
      </c>
      <c t="str" s="3" r="D29">
        <f>IF(ISERROR(D$16),$B$12+1,IF(NOT(ISERROR(D28)),D27,C29))</f>
        <v>3</v>
      </c>
      <c t="str" s="3" r="E29">
        <f>IF(ISERROR(E$16),$B$12+1,IF(NOT(ISERROR(E28)),E27,D29))</f>
        <v>4</v>
      </c>
      <c t="str" s="3" r="F29">
        <f>IF(ISERROR(F$16),$B$12+1,IF(NOT(ISERROR(F28)),F27,E29))</f>
        <v>5</v>
      </c>
      <c t="str" s="3" r="G29">
        <f>IF(ISERROR(G$16),$B$12+1,IF(NOT(ISERROR(G28)),G27,F29))</f>
        <v>11</v>
      </c>
      <c t="str" s="3" r="H29">
        <f>IF(ISERROR(H$16),$B$12+1,IF(NOT(ISERROR(H28)),H27,G29))</f>
        <v>11</v>
      </c>
      <c t="str" s="3" r="I29">
        <f>IF(ISERROR(I$16),$B$12+1,IF(NOT(ISERROR(I28)),I27,H29))</f>
        <v>11</v>
      </c>
      <c t="str" s="3" r="J29">
        <f>IF(ISERROR(J$16),$B$12+1,IF(NOT(ISERROR(J28)),J27,I29))</f>
        <v>11</v>
      </c>
      <c t="str" s="3" r="K29">
        <f>IF(ISERROR(K$16),$B$12+1,IF(NOT(ISERROR(K28)),K27,J29))</f>
        <v>11</v>
      </c>
    </row>
    <row customHeight="1" r="30" ht="12.75">
      <c t="s" s="105" r="A30">
        <v>146</v>
      </c>
      <c t="str" s="106" r="B30">
        <f>B28</f>
        <v>2</v>
      </c>
      <c t="str" s="107" r="C30">
        <f ref="C30" t="array">IF(NOT(ISERROR(C28)),C28,INDEX(OFFSET($B27,0,B30,1,COUNTA($B$7:$K$7)-B30),1,MATCH(C29,OFFSET($B21,0,B30,1,COUNTA($B$7:$K$7)-B30),0)))</f>
        <v>1</v>
      </c>
      <c t="str" s="107" r="D30">
        <f ref="D30" t="array">IF(NOT(ISERROR(D28)),D28,INDEX(OFFSET($B27,0,C30,1,COUNTA($B$7:$K$7)-C30),1,MATCH(D29,OFFSET($B21,0,C30,1,COUNTA($B$7:$K$7)-C30),0)))</f>
        <v>5</v>
      </c>
      <c t="str" s="107" r="E30">
        <f ref="E30" t="array">IF(NOT(ISERROR(E28)),E28,INDEX(OFFSET($B27,0,D30,1,COUNTA($B$7:$K$7)-D30),1,MATCH(E29,OFFSET($B21,0,D30,1,COUNTA($B$7:$K$7)-D30),0)))</f>
        <v>3</v>
      </c>
      <c t="str" s="107" r="F30">
        <f ref="F30" t="array">IF(NOT(ISERROR(F28)),F28,INDEX(OFFSET($B27,0,E30,1,COUNTA($B$7:$K$7)-E30),1,MATCH(F29,OFFSET($B21,0,E30,1,COUNTA($B$7:$K$7)-E30),0)))</f>
        <v>4</v>
      </c>
      <c t="str" s="107" r="G30">
        <f ref="G30" t="array">IF(NOT(ISERROR(G28)),G28,INDEX(OFFSET($B27,0,F30,1,COUNTA($B$7:$K$7)-F30),1,MATCH(G29,OFFSET($B21,0,F30,1,COUNTA($B$7:$K$7)-F30),0)))</f>
        <v>#N/A</v>
      </c>
      <c t="str" s="107" r="H30">
        <f ref="H30" t="array">IF(NOT(ISERROR(H28)),H28,INDEX(OFFSET($B27,0,G30,1,COUNTA($B$7:$K$7)-G30),1,MATCH(H29,OFFSET($B21,0,G30,1,COUNTA($B$7:$K$7)-G30),0)))</f>
        <v>#N/A</v>
      </c>
      <c t="str" s="107" r="I30">
        <f ref="I30" t="array">IF(NOT(ISERROR(I28)),I28,INDEX(OFFSET($B27,0,H30,1,COUNTA($B$7:$K$7)-H30),1,MATCH(I29,OFFSET($B21,0,H30,1,COUNTA($B$7:$K$7)-H30),0)))</f>
        <v>#N/A</v>
      </c>
      <c t="str" s="107" r="J30">
        <f ref="J30" t="array">IF(NOT(ISERROR(J28)),J28,INDEX(OFFSET($B27,0,I30,1,COUNTA($B$7:$K$7)-I30),1,MATCH(J29,OFFSET($B21,0,I30,1,COUNTA($B$7:$K$7)-I30),0)))</f>
        <v>#N/A</v>
      </c>
      <c t="str" s="107" r="K30">
        <f ref="K30" t="array">IF(NOT(ISERROR(K28)),K28,INDEX(OFFSET($B27,0,J30,1,COUNTA($B$7:$K$7)-J30),1,MATCH(K29,OFFSET($B21,0,J30,1,COUNTA($B$7:$K$7)-J30),0)))</f>
        <v>#N/A</v>
      </c>
    </row>
    <row customHeight="1" r="31" ht="12.75">
      <c t="s" s="108" r="A31">
        <v>147</v>
      </c>
      <c t="str" s="109" r="B31">
        <f ref="B31" t="array">INDEX($B$6:$K$6,1,INDEX($B$15:$K$15,1,B30))</f>
        <v>2</v>
      </c>
      <c t="str" s="109" r="C31">
        <f ref="C31" t="array">INDEX($B$6:$K$6,1,INDEX($B$15:$K$15,1,C30))</f>
        <v>1</v>
      </c>
      <c t="str" s="109" r="D31">
        <f ref="D31" t="array">INDEX($B$6:$K$6,1,INDEX($B$15:$K$15,1,D30))</f>
        <v>5</v>
      </c>
      <c t="str" s="109" r="E31">
        <f ref="E31" t="array">INDEX($B$6:$K$6,1,INDEX($B$15:$K$15,1,E30))</f>
        <v>3</v>
      </c>
      <c t="str" s="109" r="F31">
        <f ref="F31" t="array">INDEX($B$6:$K$6,1,INDEX($B$15:$K$15,1,F30))</f>
        <v>4</v>
      </c>
      <c t="str" s="109" r="G31">
        <f ref="G31" t="array">INDEX($B$6:$K$6,1,INDEX($B$15:$K$15,1,G30))</f>
        <v>#N/A</v>
      </c>
      <c t="str" s="109" r="H31">
        <f ref="H31" t="array">INDEX($B$6:$K$6,1,INDEX($B$15:$K$15,1,H30))</f>
        <v>#N/A</v>
      </c>
      <c t="str" s="109" r="I31">
        <f ref="I31" t="array">INDEX($B$6:$K$6,1,INDEX($B$15:$K$15,1,I30))</f>
        <v>#N/A</v>
      </c>
      <c t="str" s="109" r="J31">
        <f ref="J31" t="array">INDEX($B$6:$K$6,1,INDEX($B$15:$K$15,1,J30))</f>
        <v>#N/A</v>
      </c>
      <c t="str" s="109" r="K31">
        <f ref="K31" t="array">INDEX($B$6:$K$6,1,INDEX($B$15:$K$15,1,K30))</f>
        <v>#N/A</v>
      </c>
    </row>
    <row customHeight="1" r="32" ht="12.75">
      <c t="s" s="101" r="A32">
        <v>148</v>
      </c>
      <c t="str" s="95" r="B32">
        <f ref="B32" t="array">INDEX($B$21:$K$21,1,B30)</f>
        <v>1</v>
      </c>
      <c t="str" s="95" r="C32">
        <f ref="C32" t="array">INDEX($B$21:$K$21,1,C30)</f>
        <v>2</v>
      </c>
      <c t="str" s="95" r="D32">
        <f ref="D32" t="array">INDEX($B$21:$K$21,1,D30)</f>
        <v>3</v>
      </c>
      <c t="str" s="95" r="E32">
        <f ref="E32" t="array">INDEX($B$21:$K$21,1,E30)</f>
        <v>4</v>
      </c>
      <c t="str" s="95" r="F32">
        <f ref="F32" t="array">INDEX($B$21:$K$21,1,F30)</f>
        <v>5</v>
      </c>
      <c t="str" s="95" r="G32">
        <f ref="G32" t="array">INDEX($B$21:$K$21,1,G30)</f>
        <v>#N/A</v>
      </c>
      <c t="str" s="95" r="H32">
        <f ref="H32" t="array">INDEX($B$21:$K$21,1,H30)</f>
        <v>#N/A</v>
      </c>
      <c t="str" s="95" r="I32">
        <f ref="I32" t="array">INDEX($B$21:$K$21,1,I30)</f>
        <v>#N/A</v>
      </c>
      <c t="str" s="95" r="J32">
        <f ref="J32" t="array">INDEX($B$21:$K$21,1,J30)</f>
        <v>#N/A</v>
      </c>
      <c t="str" s="95" r="K32">
        <f ref="K32" t="array">INDEX($B$21:$K$21,1,K30)</f>
        <v>#N/A</v>
      </c>
    </row>
    <row customHeight="1" r="33" ht="12.75">
      <c t="s" s="101" r="A33">
        <v>149</v>
      </c>
      <c t="str" s="95" r="B33">
        <f>COUNTIF($B$32:$K$32,B32)</f>
        <v>1</v>
      </c>
      <c t="str" s="95" r="C33">
        <f>COUNTIF($B$32:$K$32,C32)</f>
        <v>1</v>
      </c>
      <c t="str" s="95" r="D33">
        <f>COUNTIF($B$32:$K$32,D32)</f>
        <v>1</v>
      </c>
      <c t="str" s="95" r="E33">
        <f>COUNTIF($B$32:$K$32,E32)</f>
        <v>1</v>
      </c>
      <c t="str" s="95" r="F33">
        <f>COUNTIF($B$32:$K$32,F32)</f>
        <v>1</v>
      </c>
      <c t="str" s="95" r="G33">
        <f>COUNTIF($B$32:$K$32,G32)</f>
        <v>5</v>
      </c>
      <c t="str" s="95" r="H33">
        <f>COUNTIF($B$32:$K$32,H32)</f>
        <v>5</v>
      </c>
      <c t="str" s="95" r="I33">
        <f>COUNTIF($B$32:$K$32,I32)</f>
        <v>5</v>
      </c>
      <c t="str" s="95" r="J33">
        <f>COUNTIF($B$32:$K$32,J32)</f>
        <v>5</v>
      </c>
      <c t="str" s="95" r="K33">
        <f>COUNTIF($B$32:$K$32,K32)</f>
        <v>5</v>
      </c>
    </row>
    <row customHeight="1" r="34" ht="12.75">
      <c t="s" s="101" r="A34">
        <v>150</v>
      </c>
      <c t="str" s="95" r="B34">
        <f>IF(A32=B32,"dup",B32)</f>
        <v>1</v>
      </c>
      <c t="str" s="95" r="C34">
        <f>IF(B32=C32,"dup",C32)</f>
        <v>2</v>
      </c>
      <c t="str" s="95" r="D34">
        <f>IF(C32=D32,"dup",D32)</f>
        <v>3</v>
      </c>
      <c t="str" s="95" r="E34">
        <f>IF(D32=E32,"dup",E32)</f>
        <v>4</v>
      </c>
      <c t="str" s="95" r="F34">
        <f>IF(E32=F32,"dup",F32)</f>
        <v>5</v>
      </c>
      <c t="str" s="95" r="G34">
        <f>IF(F32=G32,"dup",G32)</f>
        <v>#N/A</v>
      </c>
      <c t="str" s="95" r="H34">
        <f>IF(G32=H32,"dup",H32)</f>
        <v>#N/A</v>
      </c>
      <c t="str" s="95" r="I34">
        <f>IF(H32=I32,"dup",I32)</f>
        <v>#N/A</v>
      </c>
      <c t="str" s="95" r="J34">
        <f>IF(I32=J32,"dup",J32)</f>
        <v>#N/A</v>
      </c>
      <c t="str" s="95" r="K34">
        <f>IF(J32=K32,"dup",K32)</f>
        <v>#N/A</v>
      </c>
    </row>
    <row customHeight="1" r="35" ht="12.75">
      <c t="s" s="101" r="A35">
        <v>151</v>
      </c>
      <c t="str" s="95" r="B35">
        <f>IF(B34&lt;&gt;"dup",0,A35-1)</f>
        <v>0</v>
      </c>
      <c t="str" s="95" r="C35">
        <f>IF(C34&lt;&gt;"dup",0,B35-1)</f>
        <v>0</v>
      </c>
      <c t="str" s="95" r="D35">
        <f>IF(D34&lt;&gt;"dup",0,C35-1)</f>
        <v>0</v>
      </c>
      <c t="str" s="95" r="E35">
        <f>IF(E34&lt;&gt;"dup",0,D35-1)</f>
        <v>0</v>
      </c>
      <c t="str" s="95" r="F35">
        <f>IF(F34&lt;&gt;"dup",0,E35-1)</f>
        <v>0</v>
      </c>
      <c t="str" s="95" r="G35">
        <f>IF(G34&lt;&gt;"dup",0,F35-1)</f>
        <v>#N/A</v>
      </c>
      <c t="str" s="95" r="H35">
        <f>IF(H34&lt;&gt;"dup",0,G35-1)</f>
        <v>#N/A</v>
      </c>
      <c t="str" s="95" r="I35">
        <f>IF(I34&lt;&gt;"dup",0,H35-1)</f>
        <v>#N/A</v>
      </c>
      <c t="str" s="95" r="J35">
        <f>IF(J34&lt;&gt;"dup",0,I35-1)</f>
        <v>#N/A</v>
      </c>
      <c t="str" s="95" r="K35">
        <f>IF(K34&lt;&gt;"dup",0,J35-1)</f>
        <v>#N/A</v>
      </c>
    </row>
    <row customHeight="1" r="36" ht="12.75">
      <c t="s" s="101" r="A36">
        <v>152</v>
      </c>
      <c t="str" s="110" r="B36">
        <f ref="B36" t="array">INDEX($B$9:$K$9,1,B30)</f>
        <v>9.81%</v>
      </c>
      <c t="str" s="110" r="C36">
        <f ref="C36" t="array">INDEX($B$9:$K$9,1,C30)</f>
        <v>13.00%</v>
      </c>
      <c t="str" s="110" r="D36">
        <f ref="D36" t="array">INDEX($B$9:$K$9,1,D30)</f>
        <v>4.00%</v>
      </c>
      <c t="str" s="110" r="E36">
        <f ref="E36" t="array">INDEX($B$9:$K$9,1,E30)</f>
        <v>12.00%</v>
      </c>
      <c t="str" s="110" r="F36">
        <f ref="F36" t="array">INDEX($B$9:$K$9,1,F30)</f>
        <v>13.50%</v>
      </c>
      <c t="str" s="110" r="G36">
        <f ref="G36" t="array">INDEX($B$9:$K$9,1,G30)</f>
        <v>#N/A</v>
      </c>
      <c t="str" s="110" r="H36">
        <f ref="H36" t="array">INDEX($B$9:$K$9,1,H30)</f>
        <v>#N/A</v>
      </c>
      <c t="str" s="110" r="I36">
        <f ref="I36" t="array">INDEX($B$9:$K$9,1,I30)</f>
        <v>#N/A</v>
      </c>
      <c t="str" s="110" r="J36">
        <f ref="J36" t="array">INDEX($B$9:$K$9,1,J30)</f>
        <v>#N/A</v>
      </c>
      <c t="str" s="110" r="K36">
        <f ref="K36" t="array">INDEX($B$9:$K$9,1,K30)</f>
        <v>#N/A</v>
      </c>
    </row>
    <row customHeight="1" r="37" ht="12.75">
      <c t="s" s="101" r="A37">
        <v>153</v>
      </c>
      <c t="str" s="95" r="B37">
        <f>IF(B33=1,1,RANK(B36,OFFSET(OFFSET(B36,0,B35,1,1),0,0,1,B33)))</f>
        <v>1</v>
      </c>
      <c t="str" s="95" r="C37">
        <f>IF(C33=1,1,RANK(C36,OFFSET(OFFSET(C36,0,C35,1,1),0,0,1,C33)))</f>
        <v>1</v>
      </c>
      <c t="str" s="95" r="D37">
        <f>IF(D33=1,1,RANK(D36,OFFSET(OFFSET(D36,0,D35,1,1),0,0,1,D33)))</f>
        <v>1</v>
      </c>
      <c t="str" s="95" r="E37">
        <f>IF(E33=1,1,RANK(E36,OFFSET(OFFSET(E36,0,E35,1,1),0,0,1,E33)))</f>
        <v>1</v>
      </c>
      <c t="str" s="95" r="F37">
        <f>IF(F33=1,1,RANK(F36,OFFSET(OFFSET(F36,0,F35,1,1),0,0,1,F33)))</f>
        <v>1</v>
      </c>
      <c t="str" s="95" r="G37">
        <f>IF(G33=1,1,RANK(G36,OFFSET(OFFSET(G36,0,G35,1,1),0,0,1,G33)))</f>
        <v>#N/A</v>
      </c>
      <c t="str" s="95" r="H37">
        <f>IF(H33=1,1,RANK(H36,OFFSET(OFFSET(H36,0,H35,1,1),0,0,1,H33)))</f>
        <v>#N/A</v>
      </c>
      <c t="str" s="95" r="I37">
        <f>IF(I33=1,1,RANK(I36,OFFSET(OFFSET(I36,0,I35,1,1),0,0,1,I33)))</f>
        <v>#N/A</v>
      </c>
      <c t="str" s="95" r="J37">
        <f>IF(J33=1,1,RANK(J36,OFFSET(OFFSET(J36,0,J35,1,1),0,0,1,J33)))</f>
        <v>#N/A</v>
      </c>
      <c t="str" s="95" r="K37">
        <f>IF(K33=1,1,RANK(K36,OFFSET(OFFSET(K36,0,K35,1,1),0,0,1,K33)))</f>
        <v>#N/A</v>
      </c>
    </row>
    <row customHeight="1" r="38" ht="12.75">
      <c t="s" s="101" r="A38">
        <v>154</v>
      </c>
      <c t="str" s="95" r="B38">
        <f>IF(B34&lt;&gt;"dup",MATCH(1,OFFSET(OFFSET(B37,0,B35,1,1),0,0,1,B33),0))</f>
        <v>1</v>
      </c>
      <c t="str" s="95" r="C38">
        <f>IF(C34&lt;&gt;"dup",MATCH(1,OFFSET(OFFSET(C37,0,C35,1,1),0,0,1,C33),0))</f>
        <v>1</v>
      </c>
      <c t="str" s="95" r="D38">
        <f>IF(D34&lt;&gt;"dup",MATCH(1,OFFSET(OFFSET(D37,0,D35,1,1),0,0,1,D33),0))</f>
        <v>1</v>
      </c>
      <c t="str" s="95" r="E38">
        <f>IF(E34&lt;&gt;"dup",MATCH(1,OFFSET(OFFSET(E37,0,E35,1,1),0,0,1,E33),0))</f>
        <v>1</v>
      </c>
      <c t="str" s="95" r="F38">
        <f>IF(F34&lt;&gt;"dup",MATCH(1,OFFSET(OFFSET(F37,0,F35,1,1),0,0,1,F33),0))</f>
        <v>1</v>
      </c>
      <c t="str" s="95" r="G38">
        <f>IF(G34&lt;&gt;"dup",MATCH(1,OFFSET(OFFSET(G37,0,G35,1,1),0,0,1,G33),0))</f>
        <v>#N/A</v>
      </c>
      <c t="str" s="95" r="H38">
        <f>IF(H34&lt;&gt;"dup",MATCH(1,OFFSET(OFFSET(H37,0,H35,1,1),0,0,1,H33),0))</f>
        <v>#N/A</v>
      </c>
      <c t="str" s="95" r="I38">
        <f>IF(I34&lt;&gt;"dup",MATCH(1,OFFSET(OFFSET(I37,0,I35,1,1),0,0,1,I33),0))</f>
        <v>#N/A</v>
      </c>
      <c t="str" s="95" r="J38">
        <f>IF(J34&lt;&gt;"dup",MATCH(1,OFFSET(OFFSET(J37,0,J35,1,1),0,0,1,J33),0))</f>
        <v>#N/A</v>
      </c>
      <c t="str" s="95" r="K38">
        <f>IF(K34&lt;&gt;"dup",MATCH(1,OFFSET(OFFSET(K37,0,K35,1,1),0,0,1,K33),0))</f>
        <v>#N/A</v>
      </c>
    </row>
    <row customHeight="1" r="39" ht="12.75">
      <c s="3" r="A39"/>
      <c s="95" r="B39"/>
    </row>
    <row customHeight="1" r="40" ht="12.75">
      <c s="3" r="A40"/>
      <c s="95" r="B40"/>
    </row>
    <row customHeight="1" r="41" ht="12.75">
      <c t="s" s="4" r="A41">
        <v>155</v>
      </c>
    </row>
    <row customHeight="1" r="42" ht="12.75">
      <c t="s" s="101" r="A42">
        <v>156</v>
      </c>
      <c s="96" r="B42">
        <v>1.0</v>
      </c>
      <c t="str" s="3" r="C42">
        <f>B42+1</f>
        <v>2</v>
      </c>
      <c t="str" s="3" r="D42">
        <f>C42+1</f>
        <v>3</v>
      </c>
      <c t="str" s="3" r="E42">
        <f>D42+1</f>
        <v>4</v>
      </c>
      <c t="str" s="3" r="F42">
        <f>E42+1</f>
        <v>5</v>
      </c>
      <c t="str" s="3" r="G42">
        <f>F42+1</f>
        <v>6</v>
      </c>
      <c t="str" s="3" r="H42">
        <f>G42+1</f>
        <v>7</v>
      </c>
      <c t="str" s="3" r="I42">
        <f>H42+1</f>
        <v>8</v>
      </c>
      <c t="str" s="3" r="J42">
        <f>I42+1</f>
        <v>9</v>
      </c>
      <c t="str" s="3" r="K42">
        <f>J42+1</f>
        <v>10</v>
      </c>
    </row>
    <row customHeight="1" r="43" ht="12.75">
      <c t="s" s="101" r="A43">
        <v>157</v>
      </c>
      <c t="str" s="3" r="B43">
        <f>MATCH(B42,$B$22:$K$22,0)</f>
        <v>4</v>
      </c>
      <c t="str" s="3" r="C43">
        <f>MATCH(C42,$B$22:$K$22,0)</f>
        <v>1</v>
      </c>
      <c t="str" s="3" r="D43">
        <f>MATCH(D42,$B$22:$K$22,0)</f>
        <v>3</v>
      </c>
      <c t="str" s="3" r="E43">
        <f>MATCH(E42,$B$22:$K$22,0)</f>
        <v>2</v>
      </c>
      <c t="str" s="3" r="F43">
        <f>MATCH(F42,$B$22:$K$22,0)</f>
        <v>5</v>
      </c>
      <c t="str" s="3" r="G43">
        <f>MATCH(G42,$B$22:$K$22,0)</f>
        <v>#N/A</v>
      </c>
      <c t="str" s="3" r="H43">
        <f>MATCH(H42,$B$22:$K$22,0)</f>
        <v>#N/A</v>
      </c>
      <c t="str" s="3" r="I43">
        <f>MATCH(I42,$B$22:$K$22,0)</f>
        <v>#N/A</v>
      </c>
      <c t="str" s="3" r="J43">
        <f>MATCH(J42,$B$22:$K$22,0)</f>
        <v>#N/A</v>
      </c>
      <c t="str" s="3" r="K43">
        <f>MATCH(K42,$B$22:$K$22,0)</f>
        <v>#N/A</v>
      </c>
    </row>
    <row customHeight="1" r="44" ht="12.75">
      <c t="s" s="101" r="A44">
        <v>158</v>
      </c>
      <c t="str" s="3" r="B44">
        <f>IF(ISERROR(B$16),$B$12+1,IF(NOT(ISERROR(B43)),B42,A44))</f>
        <v>1</v>
      </c>
      <c t="str" s="3" r="C44">
        <f>IF(ISERROR(C$16),$B$12+1,IF(NOT(ISERROR(C43)),C42,B44))</f>
        <v>2</v>
      </c>
      <c t="str" s="3" r="D44">
        <f>IF(ISERROR(D$16),$B$12+1,IF(NOT(ISERROR(D43)),D42,C44))</f>
        <v>3</v>
      </c>
      <c t="str" s="3" r="E44">
        <f>IF(ISERROR(E$16),$B$12+1,IF(NOT(ISERROR(E43)),E42,D44))</f>
        <v>4</v>
      </c>
      <c t="str" s="3" r="F44">
        <f>IF(ISERROR(F$16),$B$12+1,IF(NOT(ISERROR(F43)),F42,E44))</f>
        <v>5</v>
      </c>
      <c t="str" s="3" r="G44">
        <f>IF(ISERROR(G$16),$B$12+1,IF(NOT(ISERROR(G43)),G42,F44))</f>
        <v>11</v>
      </c>
      <c t="str" s="3" r="H44">
        <f>IF(ISERROR(H$16),$B$12+1,IF(NOT(ISERROR(H43)),H42,G44))</f>
        <v>11</v>
      </c>
      <c t="str" s="3" r="I44">
        <f>IF(ISERROR(I$16),$B$12+1,IF(NOT(ISERROR(I43)),I42,H44))</f>
        <v>11</v>
      </c>
      <c t="str" s="3" r="J44">
        <f>IF(ISERROR(J$16),$B$12+1,IF(NOT(ISERROR(J43)),J42,I44))</f>
        <v>11</v>
      </c>
      <c t="str" s="3" r="K44">
        <f>IF(ISERROR(K$16),$B$12+1,IF(NOT(ISERROR(K43)),K42,J44))</f>
        <v>11</v>
      </c>
    </row>
    <row customHeight="1" r="45" ht="12.75">
      <c t="s" s="105" r="A45">
        <v>159</v>
      </c>
      <c t="str" s="106" r="B45">
        <f>B43</f>
        <v>4</v>
      </c>
      <c t="str" s="107" r="C45">
        <f ref="C45" t="array">IF(NOT(ISERROR(C43)),C43,INDEX(OFFSET($B42,0,B45,1,COUNTA($B$7:$K$7)-B45),1,MATCH(C44,OFFSET($B22,0,B45,1,COUNTA($B$7:$K$7)-B45),0)))</f>
        <v>1</v>
      </c>
      <c t="str" s="107" r="D45">
        <f ref="D45" t="array">IF(NOT(ISERROR(D43)),D43,INDEX(OFFSET($B42,0,C45,1,COUNTA($B$7:$K$7)-C45),1,MATCH(D44,OFFSET($B22,0,C45,1,COUNTA($B$7:$K$7)-C45),0)))</f>
        <v>3</v>
      </c>
      <c t="str" s="107" r="E45">
        <f ref="E45" t="array">IF(NOT(ISERROR(E43)),E43,INDEX(OFFSET($B42,0,D45,1,COUNTA($B$7:$K$7)-D45),1,MATCH(E44,OFFSET($B22,0,D45,1,COUNTA($B$7:$K$7)-D45),0)))</f>
        <v>2</v>
      </c>
      <c t="str" s="107" r="F45">
        <f ref="F45" t="array">IF(NOT(ISERROR(F43)),F43,INDEX(OFFSET($B42,0,E45,1,COUNTA($B$7:$K$7)-E45),1,MATCH(F44,OFFSET($B22,0,E45,1,COUNTA($B$7:$K$7)-E45),0)))</f>
        <v>5</v>
      </c>
      <c t="str" s="107" r="G45">
        <f ref="G45" t="array">IF(NOT(ISERROR(G43)),G43,INDEX(OFFSET($B42,0,F45,1,COUNTA($B$7:$K$7)-F45),1,MATCH(G44,OFFSET($B22,0,F45,1,COUNTA($B$7:$K$7)-F45),0)))</f>
        <v>#VALUE!</v>
      </c>
      <c t="str" s="107" r="H45">
        <f ref="H45" t="array">IF(NOT(ISERROR(H43)),H43,INDEX(OFFSET($B42,0,G45,1,COUNTA($B$7:$K$7)-G45),1,MATCH(H44,OFFSET($B22,0,G45,1,COUNTA($B$7:$K$7)-G45),0)))</f>
        <v>#VALUE!</v>
      </c>
      <c t="str" s="107" r="I45">
        <f ref="I45" t="array">IF(NOT(ISERROR(I43)),I43,INDEX(OFFSET($B42,0,H45,1,COUNTA($B$7:$K$7)-H45),1,MATCH(I44,OFFSET($B22,0,H45,1,COUNTA($B$7:$K$7)-H45),0)))</f>
        <v>#VALUE!</v>
      </c>
      <c t="str" s="107" r="J45">
        <f ref="J45" t="array">IF(NOT(ISERROR(J43)),J43,INDEX(OFFSET($B42,0,I45,1,COUNTA($B$7:$K$7)-I45),1,MATCH(J44,OFFSET($B22,0,I45,1,COUNTA($B$7:$K$7)-I45),0)))</f>
        <v>#VALUE!</v>
      </c>
      <c t="str" s="107" r="K45">
        <f ref="K45" t="array">IF(NOT(ISERROR(K43)),K43,INDEX(OFFSET($B42,0,J45,1,COUNTA($B$7:$K$7)-J45),1,MATCH(K44,OFFSET($B22,0,J45,1,COUNTA($B$7:$K$7)-J45),0)))</f>
        <v>#VALUE!</v>
      </c>
    </row>
    <row customHeight="1" r="46" ht="12.75">
      <c t="s" s="108" r="A46">
        <v>160</v>
      </c>
      <c t="str" s="111" r="B46">
        <f ref="B46" t="array">INDEX($B$6:$K$6,1,INDEX($B$15:$K$15,1,B45))</f>
        <v>4</v>
      </c>
      <c t="str" s="111" r="C46">
        <f ref="C46" t="array">INDEX($B$6:$K$6,1,INDEX($B$15:$K$15,1,C45))</f>
        <v>1</v>
      </c>
      <c t="str" s="111" r="D46">
        <f ref="D46" t="array">INDEX($B$6:$K$6,1,INDEX($B$15:$K$15,1,D45))</f>
        <v>3</v>
      </c>
      <c t="str" s="111" r="E46">
        <f ref="E46" t="array">INDEX($B$6:$K$6,1,INDEX($B$15:$K$15,1,E45))</f>
        <v>2</v>
      </c>
      <c t="str" s="111" r="F46">
        <f ref="F46" t="array">INDEX($B$6:$K$6,1,INDEX($B$15:$K$15,1,F45))</f>
        <v>5</v>
      </c>
      <c t="str" s="111" r="G46">
        <f ref="G46" t="array">INDEX($B$6:$K$6,1,INDEX($B$15:$K$15,1,G45))</f>
        <v>#VALUE!</v>
      </c>
      <c t="str" s="111" r="H46">
        <f ref="H46" t="array">INDEX($B$6:$K$6,1,INDEX($B$15:$K$15,1,H45))</f>
        <v>#VALUE!</v>
      </c>
      <c t="str" s="111" r="I46">
        <f ref="I46" t="array">INDEX($B$6:$K$6,1,INDEX($B$15:$K$15,1,I45))</f>
        <v>#VALUE!</v>
      </c>
      <c t="str" s="111" r="J46">
        <f ref="J46" t="array">INDEX($B$6:$K$6,1,INDEX($B$15:$K$15,1,J45))</f>
        <v>#VALUE!</v>
      </c>
      <c t="str" s="111" r="K46">
        <f ref="K46" t="array">INDEX($B$6:$K$6,1,INDEX($B$15:$K$15,1,K45))</f>
        <v>#VALUE!</v>
      </c>
    </row>
    <row customHeight="1" r="47" ht="12.75">
      <c s="3" r="A47"/>
    </row>
    <row customHeight="1" r="48" ht="12.75">
      <c s="3" r="A48"/>
    </row>
    <row customHeight="1" r="49" ht="12.75">
      <c t="s" s="4" r="A49">
        <v>161</v>
      </c>
    </row>
    <row customHeight="1" r="50" ht="12.75">
      <c t="s" s="101" r="A50">
        <v>162</v>
      </c>
      <c s="96" r="B50">
        <v>1.0</v>
      </c>
      <c t="str" s="3" r="C50">
        <f>B50+1</f>
        <v>2</v>
      </c>
      <c t="str" s="3" r="D50">
        <f>C50+1</f>
        <v>3</v>
      </c>
      <c t="str" s="3" r="E50">
        <f>D50+1</f>
        <v>4</v>
      </c>
      <c t="str" s="3" r="F50">
        <f>E50+1</f>
        <v>5</v>
      </c>
      <c t="str" s="3" r="G50">
        <f>F50+1</f>
        <v>6</v>
      </c>
      <c t="str" s="3" r="H50">
        <f>G50+1</f>
        <v>7</v>
      </c>
      <c t="str" s="3" r="I50">
        <f>H50+1</f>
        <v>8</v>
      </c>
      <c t="str" s="3" r="J50">
        <f>I50+1</f>
        <v>9</v>
      </c>
      <c t="str" s="3" r="K50">
        <f>J50+1</f>
        <v>10</v>
      </c>
    </row>
    <row customHeight="1" r="51" ht="12.75">
      <c t="s" s="101" r="A51">
        <v>163</v>
      </c>
      <c t="str" s="3" r="B51">
        <f>MATCH(B50,$B$23:$K$23,0)</f>
        <v>4</v>
      </c>
      <c t="str" s="3" r="C51">
        <f>MATCH(C50,$B$23:$K$23,0)</f>
        <v>5</v>
      </c>
      <c t="str" s="3" r="D51">
        <f>MATCH(D50,$B$23:$K$23,0)</f>
        <v>3</v>
      </c>
      <c t="str" s="3" r="E51">
        <f>MATCH(E50,$B$23:$K$23,0)</f>
        <v>1</v>
      </c>
      <c t="str" s="3" r="F51">
        <f>MATCH(F50,$B$23:$K$23,0)</f>
        <v>2</v>
      </c>
      <c t="str" s="3" r="G51">
        <f>MATCH(G50,$B$23:$K$23,0)</f>
        <v>#N/A</v>
      </c>
      <c t="str" s="3" r="H51">
        <f>MATCH(H50,$B$23:$K$23,0)</f>
        <v>#N/A</v>
      </c>
      <c t="str" s="3" r="I51">
        <f>MATCH(I50,$B$23:$K$23,0)</f>
        <v>#N/A</v>
      </c>
      <c t="str" s="3" r="J51">
        <f>MATCH(J50,$B$23:$K$23,0)</f>
        <v>#N/A</v>
      </c>
      <c t="str" s="3" r="K51">
        <f>MATCH(K50,$B$23:$K$23,0)</f>
        <v>#N/A</v>
      </c>
    </row>
    <row customHeight="1" r="52" ht="12.75">
      <c t="s" s="101" r="A52">
        <v>164</v>
      </c>
      <c t="str" s="3" r="B52">
        <f>IF(ISERROR(B$16),$B$12+1,IF(NOT(ISERROR(B51)),B50,A52))</f>
        <v>1</v>
      </c>
      <c t="str" s="3" r="C52">
        <f>IF(ISERROR(C$16),$B$12+1,IF(NOT(ISERROR(C51)),C50,B52))</f>
        <v>2</v>
      </c>
      <c t="str" s="3" r="D52">
        <f>IF(ISERROR(D$16),$B$12+1,IF(NOT(ISERROR(D51)),D50,C52))</f>
        <v>3</v>
      </c>
      <c t="str" s="3" r="E52">
        <f>IF(ISERROR(E$16),$B$12+1,IF(NOT(ISERROR(E51)),E50,D52))</f>
        <v>4</v>
      </c>
      <c t="str" s="3" r="F52">
        <f>IF(ISERROR(F$16),$B$12+1,IF(NOT(ISERROR(F51)),F50,E52))</f>
        <v>5</v>
      </c>
      <c t="str" s="3" r="G52">
        <f>IF(ISERROR(G$16),$B$12+1,IF(NOT(ISERROR(G51)),G50,F52))</f>
        <v>11</v>
      </c>
      <c t="str" s="3" r="H52">
        <f>IF(ISERROR(H$16),$B$12+1,IF(NOT(ISERROR(H51)),H50,G52))</f>
        <v>11</v>
      </c>
      <c t="str" s="3" r="I52">
        <f>IF(ISERROR(I$16),$B$12+1,IF(NOT(ISERROR(I51)),I50,H52))</f>
        <v>11</v>
      </c>
      <c t="str" s="3" r="J52">
        <f>IF(ISERROR(J$16),$B$12+1,IF(NOT(ISERROR(J51)),J50,I52))</f>
        <v>11</v>
      </c>
      <c t="str" s="3" r="K52">
        <f>IF(ISERROR(K$16),$B$12+1,IF(NOT(ISERROR(K51)),K50,J52))</f>
        <v>11</v>
      </c>
    </row>
    <row customHeight="1" r="53" ht="12.75">
      <c t="s" s="105" r="A53">
        <v>165</v>
      </c>
      <c t="str" s="106" r="B53">
        <f>B51</f>
        <v>4</v>
      </c>
      <c t="str" s="107" r="C53">
        <f ref="C53" t="array">IF(NOT(ISERROR(C51)),C51,INDEX(OFFSET($B50,0,B53,1,COUNTA($B$7:$K$7)-B53),1,MATCH(C52,OFFSET($B23,0,B53,1,COUNTA($B$7:$K$7)-B53),0)))</f>
        <v>5</v>
      </c>
      <c t="str" s="107" r="D53">
        <f ref="D53" t="array">IF(NOT(ISERROR(D51)),D51,INDEX(OFFSET($B50,0,C53,1,COUNTA($B$7:$K$7)-C53),1,MATCH(D52,OFFSET($B23,0,C53,1,COUNTA($B$7:$K$7)-C53),0)))</f>
        <v>3</v>
      </c>
      <c t="str" s="107" r="E53">
        <f ref="E53" t="array">IF(NOT(ISERROR(E51)),E51,INDEX(OFFSET($B50,0,D53,1,COUNTA($B$7:$K$7)-D53),1,MATCH(E52,OFFSET($B23,0,D53,1,COUNTA($B$7:$K$7)-D53),0)))</f>
        <v>1</v>
      </c>
      <c t="str" s="107" r="F53">
        <f ref="F53" t="array">IF(NOT(ISERROR(F51)),F51,INDEX(OFFSET($B50,0,E53,1,COUNTA($B$7:$K$7)-E53),1,MATCH(F52,OFFSET($B23,0,E53,1,COUNTA($B$7:$K$7)-E53),0)))</f>
        <v>2</v>
      </c>
      <c t="str" s="107" r="G53">
        <f ref="G53" t="array">IF(NOT(ISERROR(G51)),G51,INDEX(OFFSET($B50,0,F53,1,COUNTA($B$7:$K$7)-F53),1,MATCH(G52,OFFSET($B23,0,F53,1,COUNTA($B$7:$K$7)-F53),0)))</f>
        <v>#N/A</v>
      </c>
      <c t="str" s="107" r="H53">
        <f ref="H53" t="array">IF(NOT(ISERROR(H51)),H51,INDEX(OFFSET($B50,0,G53,1,COUNTA($B$7:$K$7)-G53),1,MATCH(H52,OFFSET($B23,0,G53,1,COUNTA($B$7:$K$7)-G53),0)))</f>
        <v>#N/A</v>
      </c>
      <c t="str" s="107" r="I53">
        <f ref="I53" t="array">IF(NOT(ISERROR(I51)),I51,INDEX(OFFSET($B50,0,H53,1,COUNTA($B$7:$K$7)-H53),1,MATCH(I52,OFFSET($B23,0,H53,1,COUNTA($B$7:$K$7)-H53),0)))</f>
        <v>#N/A</v>
      </c>
      <c t="str" s="107" r="J53">
        <f ref="J53" t="array">IF(NOT(ISERROR(J51)),J51,INDEX(OFFSET($B50,0,I53,1,COUNTA($B$7:$K$7)-I53),1,MATCH(J52,OFFSET($B23,0,I53,1,COUNTA($B$7:$K$7)-I53),0)))</f>
        <v>#N/A</v>
      </c>
      <c t="str" s="107" r="K53">
        <f ref="K53" t="array">IF(NOT(ISERROR(K51)),K51,INDEX(OFFSET($B50,0,J53,1,COUNTA($B$7:$K$7)-J53),1,MATCH(K52,OFFSET($B23,0,J53,1,COUNTA($B$7:$K$7)-J53),0)))</f>
        <v>#N/A</v>
      </c>
    </row>
    <row customHeight="1" r="54" ht="12.75">
      <c t="s" s="108" r="A54">
        <v>166</v>
      </c>
      <c t="str" s="111" r="B54">
        <f ref="B54" t="array">INDEX($B$6:$K$6,1,INDEX($B$15:$K$15,1,B53))</f>
        <v>4</v>
      </c>
      <c t="str" s="111" r="C54">
        <f ref="C54" t="array">INDEX($B$6:$K$6,1,INDEX($B$15:$K$15,1,C53))</f>
        <v>5</v>
      </c>
      <c t="str" s="111" r="D54">
        <f ref="D54" t="array">INDEX($B$6:$K$6,1,INDEX($B$15:$K$15,1,D53))</f>
        <v>3</v>
      </c>
      <c t="str" s="111" r="E54">
        <f ref="E54" t="array">INDEX($B$6:$K$6,1,INDEX($B$15:$K$15,1,E53))</f>
        <v>1</v>
      </c>
      <c t="str" s="111" r="F54">
        <f ref="F54" t="array">INDEX($B$6:$K$6,1,INDEX($B$15:$K$15,1,F53))</f>
        <v>2</v>
      </c>
      <c t="str" s="111" r="G54">
        <f ref="G54" t="array">INDEX($B$6:$K$6,1,INDEX($B$15:$K$15,1,G53))</f>
        <v>#N/A</v>
      </c>
      <c t="str" s="111" r="H54">
        <f ref="H54" t="array">INDEX($B$6:$K$6,1,INDEX($B$15:$K$15,1,H53))</f>
        <v>#N/A</v>
      </c>
      <c t="str" s="111" r="I54">
        <f ref="I54" t="array">INDEX($B$6:$K$6,1,INDEX($B$15:$K$15,1,I53))</f>
        <v>#N/A</v>
      </c>
      <c t="str" s="111" r="J54">
        <f ref="J54" t="array">INDEX($B$6:$K$6,1,INDEX($B$15:$K$15,1,J53))</f>
        <v>#N/A</v>
      </c>
      <c t="str" s="111" r="K54">
        <f ref="K54" t="array">INDEX($B$6:$K$6,1,INDEX($B$15:$K$15,1,K53))</f>
        <v>#N/A</v>
      </c>
    </row>
    <row customHeight="1" r="55" ht="12.75">
      <c s="3" r="A55"/>
    </row>
    <row customHeight="1" r="56" ht="12.75">
      <c t="s" s="4" r="A56">
        <v>167</v>
      </c>
    </row>
    <row customHeight="1" r="57" ht="12.75">
      <c t="s" s="101" r="A57">
        <v>168</v>
      </c>
      <c s="96" r="B57">
        <v>1.0</v>
      </c>
      <c t="str" s="3" r="C57">
        <f>B57+1</f>
        <v>2</v>
      </c>
      <c t="str" s="3" r="D57">
        <f>C57+1</f>
        <v>3</v>
      </c>
      <c t="str" s="3" r="E57">
        <f>D57+1</f>
        <v>4</v>
      </c>
      <c t="str" s="3" r="F57">
        <f>E57+1</f>
        <v>5</v>
      </c>
      <c t="str" s="3" r="G57">
        <f>F57+1</f>
        <v>6</v>
      </c>
      <c t="str" s="3" r="H57">
        <f>G57+1</f>
        <v>7</v>
      </c>
      <c t="str" s="3" r="I57">
        <f>H57+1</f>
        <v>8</v>
      </c>
      <c t="str" s="3" r="J57">
        <f>I57+1</f>
        <v>9</v>
      </c>
      <c t="str" s="3" r="K57">
        <f>J57+1</f>
        <v>10</v>
      </c>
    </row>
    <row customHeight="1" r="58" ht="12.75">
      <c t="s" s="101" r="A58">
        <v>169</v>
      </c>
      <c t="str" s="3" r="B58">
        <f>MATCH(B57,$B$24:$K$24,0)</f>
        <v>2</v>
      </c>
      <c t="str" s="3" r="C58">
        <f>MATCH(C57,$B$24:$K$24,0)</f>
        <v>1</v>
      </c>
      <c t="str" s="3" r="D58">
        <f>MATCH(D57,$B$24:$K$24,0)</f>
        <v>3</v>
      </c>
      <c t="str" s="3" r="E58">
        <f>MATCH(E57,$B$24:$K$24,0)</f>
        <v>5</v>
      </c>
      <c t="str" s="3" r="F58">
        <f>MATCH(F57,$B$24:$K$24,0)</f>
        <v>4</v>
      </c>
      <c t="str" s="3" r="G58">
        <f>MATCH(G57,$B$24:$K$24,0)</f>
        <v>#N/A</v>
      </c>
      <c t="str" s="3" r="H58">
        <f>MATCH(H57,$B$24:$K$24,0)</f>
        <v>#N/A</v>
      </c>
      <c t="str" s="3" r="I58">
        <f>MATCH(I57,$B$24:$K$24,0)</f>
        <v>#N/A</v>
      </c>
      <c t="str" s="3" r="J58">
        <f>MATCH(J57,$B$24:$K$24,0)</f>
        <v>#N/A</v>
      </c>
      <c t="str" s="3" r="K58">
        <f>MATCH(K57,$B$24:$K$24,0)</f>
        <v>#N/A</v>
      </c>
    </row>
    <row customHeight="1" r="59" ht="12.75">
      <c t="s" s="101" r="A59">
        <v>170</v>
      </c>
      <c t="str" s="3" r="B59">
        <f>IF(ISERROR(B$16),$B$12+1,IF(NOT(ISERROR(B58)),B57,A59))</f>
        <v>1</v>
      </c>
      <c t="str" s="3" r="C59">
        <f>IF(ISERROR(C$16),$B$12+1,IF(NOT(ISERROR(C58)),C57,B59))</f>
        <v>2</v>
      </c>
      <c t="str" s="3" r="D59">
        <f>IF(ISERROR(D$16),$B$12+1,IF(NOT(ISERROR(D58)),D57,C59))</f>
        <v>3</v>
      </c>
      <c t="str" s="3" r="E59">
        <f>IF(ISERROR(E$16),$B$12+1,IF(NOT(ISERROR(E58)),E57,D59))</f>
        <v>4</v>
      </c>
      <c t="str" s="3" r="F59">
        <f>IF(ISERROR(F$16),$B$12+1,IF(NOT(ISERROR(F58)),F57,E59))</f>
        <v>5</v>
      </c>
      <c t="str" s="3" r="G59">
        <f>IF(ISERROR(G$16),$B$12+1,IF(NOT(ISERROR(G58)),G57,F59))</f>
        <v>11</v>
      </c>
      <c t="str" s="3" r="H59">
        <f>IF(ISERROR(H$16),$B$12+1,IF(NOT(ISERROR(H58)),H57,G59))</f>
        <v>11</v>
      </c>
      <c t="str" s="3" r="I59">
        <f>IF(ISERROR(I$16),$B$12+1,IF(NOT(ISERROR(I58)),I57,H59))</f>
        <v>11</v>
      </c>
      <c t="str" s="3" r="J59">
        <f>IF(ISERROR(J$16),$B$12+1,IF(NOT(ISERROR(J58)),J57,I59))</f>
        <v>11</v>
      </c>
      <c t="str" s="3" r="K59">
        <f>IF(ISERROR(K$16),$B$12+1,IF(NOT(ISERROR(K58)),K57,J59))</f>
        <v>11</v>
      </c>
    </row>
    <row customHeight="1" r="60" ht="12.75">
      <c t="s" s="105" r="A60">
        <v>171</v>
      </c>
      <c t="str" s="106" r="B60">
        <f>B58</f>
        <v>2</v>
      </c>
      <c t="str" s="107" r="C60">
        <f ref="C60" t="array">IF(NOT(ISERROR(C58)),C58,INDEX(OFFSET($B57,0,B60,1,COUNTA($B$7:$K$7)-B60),1,MATCH(C59,OFFSET($B24,0,B60,1,COUNTA($B$7:$K$7)-B60),0)))</f>
        <v>1</v>
      </c>
      <c t="str" s="107" r="D60">
        <f ref="D60" t="array">IF(NOT(ISERROR(D58)),D58,INDEX(OFFSET($B57,0,C60,1,COUNTA($B$7:$K$7)-C60),1,MATCH(D59,OFFSET($B24,0,C60,1,COUNTA($B$7:$K$7)-C60),0)))</f>
        <v>3</v>
      </c>
      <c t="str" s="107" r="E60">
        <f ref="E60" t="array">IF(NOT(ISERROR(E58)),E58,INDEX(OFFSET($B57,0,D60,1,COUNTA($B$7:$K$7)-D60),1,MATCH(E59,OFFSET($B24,0,D60,1,COUNTA($B$7:$K$7)-D60),0)))</f>
        <v>5</v>
      </c>
      <c t="str" s="107" r="F60">
        <f ref="F60" t="array">IF(NOT(ISERROR(F58)),F58,INDEX(OFFSET($B57,0,E60,1,COUNTA($B$7:$K$7)-E60),1,MATCH(F59,OFFSET($B24,0,E60,1,COUNTA($B$7:$K$7)-E60),0)))</f>
        <v>4</v>
      </c>
      <c t="str" s="107" r="G60">
        <f ref="G60" t="array">IF(NOT(ISERROR(G58)),G58,INDEX(OFFSET($B57,0,F60,1,COUNTA($B$7:$K$7)-F60),1,MATCH(G59,OFFSET($B24,0,F60,1,COUNTA($B$7:$K$7)-F60),0)))</f>
        <v>#N/A</v>
      </c>
      <c t="str" s="107" r="H60">
        <f ref="H60" t="array">IF(NOT(ISERROR(H58)),H58,INDEX(OFFSET($B57,0,G60,1,COUNTA($B$7:$K$7)-G60),1,MATCH(H59,OFFSET($B24,0,G60,1,COUNTA($B$7:$K$7)-G60),0)))</f>
        <v>#N/A</v>
      </c>
      <c t="str" s="107" r="I60">
        <f ref="I60" t="array">IF(NOT(ISERROR(I58)),I58,INDEX(OFFSET($B57,0,H60,1,COUNTA($B$7:$K$7)-H60),1,MATCH(I59,OFFSET($B24,0,H60,1,COUNTA($B$7:$K$7)-H60),0)))</f>
        <v>#N/A</v>
      </c>
      <c t="str" s="107" r="J60">
        <f ref="J60" t="array">IF(NOT(ISERROR(J58)),J58,INDEX(OFFSET($B57,0,I60,1,COUNTA($B$7:$K$7)-I60),1,MATCH(J59,OFFSET($B24,0,I60,1,COUNTA($B$7:$K$7)-I60),0)))</f>
        <v>#N/A</v>
      </c>
      <c t="str" s="107" r="K60">
        <f ref="K60" t="array">IF(NOT(ISERROR(K58)),K58,INDEX(OFFSET($B57,0,J60,1,COUNTA($B$7:$K$7)-J60),1,MATCH(K59,OFFSET($B24,0,J60,1,COUNTA($B$7:$K$7)-J60),0)))</f>
        <v>#N/A</v>
      </c>
    </row>
    <row customHeight="1" r="61" ht="12.75">
      <c t="s" s="108" r="A61">
        <v>172</v>
      </c>
      <c t="str" s="111" r="B61">
        <f ref="B61" t="array">INDEX($B$6:$K$6,1,INDEX($B$15:$K$15,1,B60))</f>
        <v>2</v>
      </c>
      <c t="str" s="111" r="C61">
        <f ref="C61" t="array">INDEX($B$6:$K$6,1,INDEX($B$15:$K$15,1,C60))</f>
        <v>1</v>
      </c>
      <c t="str" s="111" r="D61">
        <f ref="D61" t="array">INDEX($B$6:$K$6,1,INDEX($B$15:$K$15,1,D60))</f>
        <v>3</v>
      </c>
      <c t="str" s="111" r="E61">
        <f ref="E61" t="array">INDEX($B$6:$K$6,1,INDEX($B$15:$K$15,1,E60))</f>
        <v>5</v>
      </c>
      <c t="str" s="111" r="F61">
        <f ref="F61" t="array">INDEX($B$6:$K$6,1,INDEX($B$15:$K$15,1,F60))</f>
        <v>4</v>
      </c>
      <c t="str" s="111" r="G61">
        <f ref="G61" t="array">INDEX($B$6:$K$6,1,INDEX($B$15:$K$15,1,G60))</f>
        <v>#N/A</v>
      </c>
      <c t="str" s="111" r="H61">
        <f ref="H61" t="array">INDEX($B$6:$K$6,1,INDEX($B$15:$K$15,1,H60))</f>
        <v>#N/A</v>
      </c>
      <c t="str" s="111" r="I61">
        <f ref="I61" t="array">INDEX($B$6:$K$6,1,INDEX($B$15:$K$15,1,I60))</f>
        <v>#N/A</v>
      </c>
      <c t="str" s="111" r="J61">
        <f ref="J61" t="array">INDEX($B$6:$K$6,1,INDEX($B$15:$K$15,1,J60))</f>
        <v>#N/A</v>
      </c>
      <c t="str" s="111" r="K61">
        <f ref="K61" t="array">INDEX($B$6:$K$6,1,INDEX($B$15:$K$15,1,K60))</f>
        <v>#N/A</v>
      </c>
    </row>
    <row customHeight="1" r="62" ht="12.75">
      <c s="3" r="A62"/>
    </row>
    <row customHeight="1" r="63" ht="12.75">
      <c s="3" r="A63"/>
    </row>
    <row customHeight="1" r="64" ht="12.75">
      <c s="3" r="A64"/>
    </row>
    <row customHeight="1" r="65" ht="12.75">
      <c s="3" r="A65"/>
    </row>
    <row customHeight="1" r="66" ht="12.75">
      <c t="s" s="112" r="A66">
        <v>173</v>
      </c>
      <c t="str" s="113" r="B66">
        <f>IF(strategy=1,B31,IF(strategy=2,B46,IF(strategy=5,B54,IF(strategy=6,B61,B15))))</f>
        <v>1</v>
      </c>
      <c t="str" s="113" r="C66">
        <f>IF(strategy=1,C31,IF(strategy=2,C46,IF(strategy=5,C54,IF(strategy=6,C61,C15))))</f>
        <v>2</v>
      </c>
      <c t="str" s="113" r="D66">
        <f>IF(strategy=1,D31,IF(strategy=2,D46,IF(strategy=5,D54,IF(strategy=6,D61,D15))))</f>
        <v>3</v>
      </c>
      <c t="str" s="113" r="E66">
        <f>IF(strategy=1,E31,IF(strategy=2,E46,IF(strategy=5,E54,IF(strategy=6,E61,E15))))</f>
        <v>4</v>
      </c>
      <c t="str" s="113" r="F66">
        <f>IF(strategy=1,F31,IF(strategy=2,F46,IF(strategy=5,F54,IF(strategy=6,F61,F15))))</f>
        <v>5</v>
      </c>
      <c t="str" s="113" r="G66">
        <f>IF(strategy=1,G31,IF(strategy=2,G46,IF(strategy=5,G54,IF(strategy=6,G61,G15))))</f>
        <v>#N/A</v>
      </c>
      <c t="str" s="113" r="H66">
        <f>IF(strategy=1,H31,IF(strategy=2,H46,IF(strategy=5,H54,IF(strategy=6,H61,H15))))</f>
        <v>#N/A</v>
      </c>
      <c t="str" s="113" r="I66">
        <f>IF(strategy=1,I31,IF(strategy=2,I46,IF(strategy=5,I54,IF(strategy=6,I61,I15))))</f>
        <v>#N/A</v>
      </c>
      <c t="str" s="113" r="J66">
        <f>IF(strategy=1,J31,IF(strategy=2,J46,IF(strategy=5,J54,IF(strategy=6,J61,J15))))</f>
        <v>#N/A</v>
      </c>
      <c t="str" s="113" r="K66">
        <f>IF(strategy=1,K31,IF(strategy=2,K46,IF(strategy=5,K54,IF(strategy=6,K61,K15))))</f>
        <v>#N/A</v>
      </c>
    </row>
  </sheetData>
  <drawing r:id="rId1"/>
</worksheet>
</file>